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tabRatio="601" activeTab="0"/>
  </bookViews>
  <sheets>
    <sheet name="долг2022" sheetId="1" r:id="rId1"/>
  </sheets>
  <definedNames>
    <definedName name="_xlnm.Print_Area" localSheetId="0">'долг2022'!$B$1:$AB$125</definedName>
  </definedNames>
  <calcPr fullCalcOnLoad="1"/>
</workbook>
</file>

<file path=xl/sharedStrings.xml><?xml version="1.0" encoding="utf-8"?>
<sst xmlns="http://schemas.openxmlformats.org/spreadsheetml/2006/main" count="219" uniqueCount="114">
  <si>
    <t>№ п/п</t>
  </si>
  <si>
    <t>основной долг</t>
  </si>
  <si>
    <t>1.</t>
  </si>
  <si>
    <t>2.</t>
  </si>
  <si>
    <t>3.</t>
  </si>
  <si>
    <t xml:space="preserve">Руководитель финансового органа 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</si>
  <si>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</si>
  <si>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</si>
  <si>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</si>
  <si>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</si>
  <si>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проценты, комиссии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</si>
  <si>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</si>
  <si>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</si>
  <si>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</si>
  <si>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</si>
  <si>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</si>
  <si>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</si>
  <si>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</si>
  <si>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</si>
  <si>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</si>
  <si>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</si>
  <si>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</si>
  <si>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</si>
  <si>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</si>
  <si>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</si>
  <si>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</si>
  <si>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</si>
  <si>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</si>
  <si>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</si>
  <si>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</si>
  <si>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</si>
  <si>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</si>
  <si>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</si>
  <si>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</si>
  <si>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</si>
  <si>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</si>
  <si>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</si>
  <si>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</si>
  <si>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</si>
  <si>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</si>
  <si>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</si>
  <si>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</si>
  <si>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</si>
  <si>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</si>
  <si>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</si>
  <si>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</si>
  <si>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</si>
  <si>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</si>
  <si>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</si>
  <si>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</si>
  <si>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</si>
  <si>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</si>
  <si>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</si>
  <si>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</si>
  <si>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</si>
  <si>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</si>
  <si>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</si>
  <si>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</si>
  <si>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</si>
  <si>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</si>
  <si>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</si>
  <si>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</si>
  <si>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</si>
  <si>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</si>
  <si>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</si>
  <si>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</si>
  <si>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</si>
  <si>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</si>
  <si>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</si>
  <si>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</si>
  <si>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</si>
  <si>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</si>
  <si>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</si>
  <si>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</si>
  <si>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</si>
  <si>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</si>
  <si>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</si>
  <si>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</si>
  <si>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</si>
  <si>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</si>
  <si>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</si>
  <si>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</si>
  <si>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</si>
  <si>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</si>
  <si>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</si>
  <si>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</si>
  <si>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</si>
  <si>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</si>
  <si>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</si>
  <si>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</si>
  <si>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</si>
  <si>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1</t>
  </si>
  <si>
    <t>2</t>
  </si>
  <si>
    <t>17.11.2020 № 33</t>
  </si>
  <si>
    <t>21.10.2021 №18</t>
  </si>
  <si>
    <t>ПАО "Сбербанк России"</t>
  </si>
  <si>
    <t>ПАО "Совкомбанк"</t>
  </si>
  <si>
    <t>финансирование дефицита бюджета ГО "Котлас" и погашение долговых обязательств ГО "Котлас"</t>
  </si>
  <si>
    <t>(Корякина Е.В.)</t>
  </si>
  <si>
    <t>Исполнитель</t>
  </si>
  <si>
    <t>Министерство финансов АО</t>
  </si>
  <si>
    <t xml:space="preserve">Соглашение от 18.07.2022 №5 </t>
  </si>
  <si>
    <t>для погашения долговых обязательсв ГО "Котлас"</t>
  </si>
  <si>
    <t>Шепелина Оксана Александровна  8-81837-20047</t>
  </si>
  <si>
    <t>от 26 сентября 2022 года № 25-пф</t>
  </si>
  <si>
    <t>ПРИЛОЖЕНИЕ
к Порядку представления финансовыми органами муниципальных образований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областиАрхангельской области, утвержденному приказом министерства финан Архангельской области</t>
  </si>
  <si>
    <t>3</t>
  </si>
  <si>
    <t>26.05.2023 № 14</t>
  </si>
  <si>
    <t>4</t>
  </si>
  <si>
    <t>10.07.2023 № 19</t>
  </si>
  <si>
    <t>Акционерное общество Банк "Северный морской путь"</t>
  </si>
  <si>
    <r>
      <t xml:space="preserve">Сведения о долговых обязательствах городского округа  "Котлас" на </t>
    </r>
    <r>
      <rPr>
        <b/>
        <u val="single"/>
        <sz val="14"/>
        <rFont val="Arial Cyr"/>
        <family val="0"/>
      </rPr>
      <t xml:space="preserve">1 октября </t>
    </r>
    <r>
      <rPr>
        <b/>
        <sz val="14"/>
        <rFont val="Arial Cyr"/>
        <family val="0"/>
      </rPr>
      <t>2023 года</t>
    </r>
  </si>
  <si>
    <t>Главный бухгалтер</t>
  </si>
  <si>
    <t>(Обухова Н.С.)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</si>
</sst>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0.0000000000%"/>
    <numFmt numFmtId="189" formatCode="0.0000%"/>
    <numFmt numFmtId="190" formatCode="0.00000000%"/>
    <numFmt numFmtId="191" formatCode="0.00000000"/>
    <numFmt numFmtId="192" formatCode="0.0000000000"/>
    <numFmt numFmtId="193" formatCode="0.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2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14" fontId="0" fillId="33" borderId="16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left" vertical="center" indent="1"/>
    </xf>
    <xf numFmtId="49" fontId="0" fillId="33" borderId="15" xfId="0" applyNumberFormat="1" applyFill="1" applyBorder="1" applyAlignment="1">
      <alignment horizontal="left" vertical="center" indent="1"/>
    </xf>
    <xf numFmtId="49" fontId="0" fillId="33" borderId="16" xfId="0" applyNumberForma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left" vertical="center" indent="1"/>
    </xf>
    <xf numFmtId="49" fontId="0" fillId="33" borderId="16" xfId="0" applyNumberFormat="1" applyFont="1" applyFill="1" applyBorder="1" applyAlignment="1">
      <alignment horizontal="left" vertical="center" indent="1"/>
    </xf>
    <xf numFmtId="4" fontId="1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2" fontId="1" fillId="33" borderId="15" xfId="0" applyNumberFormat="1" applyFont="1" applyFill="1" applyBorder="1" applyAlignment="1">
      <alignment vertical="center"/>
    </xf>
    <xf numFmtId="2" fontId="0" fillId="33" borderId="18" xfId="0" applyNumberFormat="1" applyFont="1" applyFill="1" applyBorder="1" applyAlignment="1">
      <alignment horizontal="left" vertical="center"/>
    </xf>
    <xf numFmtId="2" fontId="1" fillId="33" borderId="19" xfId="0" applyNumberFormat="1" applyFont="1" applyFill="1" applyBorder="1" applyAlignment="1">
      <alignment horizontal="left" vertical="center"/>
    </xf>
    <xf numFmtId="2" fontId="1" fillId="33" borderId="20" xfId="0" applyNumberFormat="1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left" vertical="center" indent="1"/>
    </xf>
    <xf numFmtId="49" fontId="1" fillId="33" borderId="15" xfId="0" applyNumberFormat="1" applyFont="1" applyFill="1" applyBorder="1" applyAlignment="1">
      <alignment horizontal="left" vertical="center" indent="1"/>
    </xf>
    <xf numFmtId="49" fontId="1" fillId="33" borderId="16" xfId="0" applyNumberFormat="1" applyFont="1" applyFill="1" applyBorder="1" applyAlignment="1">
      <alignment horizontal="left" vertical="center" indent="1"/>
    </xf>
    <xf numFmtId="49" fontId="0" fillId="33" borderId="17" xfId="0" applyNumberFormat="1" applyFill="1" applyBorder="1" applyAlignment="1">
      <alignment horizontal="left" vertical="center" indent="1"/>
    </xf>
    <xf numFmtId="0" fontId="0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2" fontId="0" fillId="0" borderId="16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vertical="center"/>
    </xf>
    <xf numFmtId="49" fontId="0" fillId="33" borderId="21" xfId="0" applyNumberFormat="1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/>
    </xf>
    <xf numFmtId="14" fontId="0" fillId="33" borderId="17" xfId="0" applyNumberFormat="1" applyFont="1" applyFill="1" applyBorder="1" applyAlignment="1">
      <alignment vertical="center"/>
    </xf>
    <xf numFmtId="14" fontId="0" fillId="33" borderId="17" xfId="0" applyNumberFormat="1" applyFont="1" applyFill="1" applyBorder="1" applyAlignment="1">
      <alignment horizontal="center" vertical="center"/>
    </xf>
    <xf numFmtId="193" fontId="0" fillId="33" borderId="17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4" fontId="0" fillId="33" borderId="21" xfId="0" applyNumberFormat="1" applyFont="1" applyFill="1" applyBorder="1" applyAlignment="1">
      <alignment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/>
    </xf>
    <xf numFmtId="14" fontId="0" fillId="33" borderId="21" xfId="0" applyNumberFormat="1" applyFont="1" applyFill="1" applyBorder="1" applyAlignment="1">
      <alignment vertical="center"/>
    </xf>
    <xf numFmtId="14" fontId="0" fillId="33" borderId="21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wrapText="1"/>
    </xf>
    <xf numFmtId="0" fontId="0" fillId="33" borderId="15" xfId="0" applyFill="1" applyBorder="1" applyAlignment="1">
      <alignment horizontal="left" vertical="center"/>
    </xf>
    <xf numFmtId="0" fontId="3" fillId="33" borderId="0" xfId="0" applyFont="1" applyFill="1" applyAlignment="1">
      <alignment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25" xfId="0" applyFon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 wrapText="1"/>
    </xf>
    <xf numFmtId="49" fontId="0" fillId="33" borderId="23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2" fontId="1" fillId="33" borderId="26" xfId="0" applyNumberFormat="1" applyFont="1" applyFill="1" applyBorder="1" applyAlignment="1">
      <alignment horizontal="left" vertical="center"/>
    </xf>
    <xf numFmtId="2" fontId="1" fillId="33" borderId="27" xfId="0" applyNumberFormat="1" applyFont="1" applyFill="1" applyBorder="1" applyAlignment="1">
      <alignment horizontal="left" vertical="center"/>
    </xf>
    <xf numFmtId="2" fontId="1" fillId="33" borderId="28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4" fontId="0" fillId="33" borderId="31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zoomScale="90" zoomScaleNormal="90" zoomScalePageLayoutView="0" workbookViewId="0" topLeftCell="B1">
      <pane xSplit="10" ySplit="13" topLeftCell="L59" activePane="bottomRight" state="frozen"/>
      <selection pane="topLeft" activeCell="B1" sqref="B1"/>
      <selection pane="topRight" activeCell="L1" sqref="L1"/>
      <selection pane="bottomLeft" activeCell="B15" sqref="B15"/>
      <selection pane="bottomRight" activeCell="K60" sqref="K60:AC61"/>
    </sheetView>
  </sheetViews>
  <sheetFormatPr defaultColWidth="9.00390625" defaultRowHeight="12.75" outlineLevelRow="1" outlineLevelCol="1"/>
  <cols>
    <col min="1" max="1" width="18.125" style="3" hidden="1" customWidth="1"/>
    <col min="2" max="2" width="4.75390625" style="6" customWidth="1"/>
    <col min="3" max="3" width="15.125" style="3" customWidth="1"/>
    <col min="4" max="4" width="12.125" style="3" customWidth="1"/>
    <col min="5" max="5" width="14.375" style="3" customWidth="1"/>
    <col min="6" max="6" width="13.75390625" style="3" customWidth="1" outlineLevel="1"/>
    <col min="7" max="7" width="13.625" style="3" customWidth="1" outlineLevel="1"/>
    <col min="8" max="8" width="15.75390625" style="3" customWidth="1" outlineLevel="1"/>
    <col min="9" max="9" width="11.375" style="3" customWidth="1" outlineLevel="1"/>
    <col min="10" max="10" width="15.75390625" style="5" customWidth="1"/>
    <col min="11" max="11" width="10.625" style="6" customWidth="1"/>
    <col min="12" max="12" width="10.75390625" style="3" customWidth="1"/>
    <col min="13" max="13" width="14.75390625" style="3" customWidth="1"/>
    <col min="14" max="14" width="12.75390625" style="3" customWidth="1"/>
    <col min="15" max="15" width="10.75390625" style="3" customWidth="1"/>
    <col min="16" max="16" width="17.00390625" style="3" customWidth="1"/>
    <col min="17" max="17" width="14.00390625" style="3" customWidth="1"/>
    <col min="18" max="18" width="13.875" style="3" customWidth="1"/>
    <col min="19" max="19" width="16.25390625" style="3" customWidth="1"/>
    <col min="20" max="20" width="13.00390625" style="3" customWidth="1"/>
    <col min="21" max="21" width="8.25390625" style="3" customWidth="1"/>
    <col min="22" max="22" width="19.625" style="3" customWidth="1"/>
    <col min="23" max="23" width="15.75390625" style="3" customWidth="1"/>
    <col min="24" max="24" width="9.25390625" style="3" customWidth="1"/>
    <col min="25" max="25" width="17.25390625" style="3" customWidth="1"/>
    <col min="26" max="26" width="13.25390625" style="3" customWidth="1"/>
    <col min="27" max="27" width="8.125" style="3" customWidth="1"/>
    <col min="28" max="28" width="18.125" style="3" customWidth="1" outlineLevel="1"/>
    <col min="29" max="29" width="9.125" style="3" customWidth="1"/>
    <col min="30" max="37" width="9.125" style="1" customWidth="1"/>
    <col min="38" max="16384" width="9.125" style="3" customWidth="1"/>
  </cols>
  <sheetData>
    <row r="1" spans="24:28" ht="12.75" customHeight="1">
      <c r="X1" s="91" t="s">
        <v>105</v>
      </c>
      <c r="Y1" s="91"/>
      <c r="Z1" s="91"/>
      <c r="AA1" s="91"/>
      <c r="AB1" s="91"/>
    </row>
    <row r="2" spans="24:28" ht="12.75" customHeight="1">
      <c r="X2" s="91"/>
      <c r="Y2" s="91"/>
      <c r="Z2" s="91"/>
      <c r="AA2" s="91"/>
      <c r="AB2" s="91"/>
    </row>
    <row r="3" spans="24:28" ht="12.75" customHeight="1">
      <c r="X3" s="91"/>
      <c r="Y3" s="91"/>
      <c r="Z3" s="91"/>
      <c r="AA3" s="91"/>
      <c r="AB3" s="91"/>
    </row>
    <row r="4" spans="24:28" ht="21.75" customHeight="1">
      <c r="X4" s="91"/>
      <c r="Y4" s="91"/>
      <c r="Z4" s="91"/>
      <c r="AA4" s="91"/>
      <c r="AB4" s="91"/>
    </row>
    <row r="5" spans="24:28" ht="1.5" customHeight="1">
      <c r="X5" s="91"/>
      <c r="Y5" s="91"/>
      <c r="Z5" s="91"/>
      <c r="AA5" s="91"/>
      <c r="AB5" s="91"/>
    </row>
    <row r="6" spans="24:28" ht="18.75" customHeight="1" hidden="1">
      <c r="X6" s="91"/>
      <c r="Y6" s="91"/>
      <c r="Z6" s="91"/>
      <c r="AA6" s="91"/>
      <c r="AB6" s="91"/>
    </row>
    <row r="7" spans="24:28" ht="25.5" customHeight="1" hidden="1">
      <c r="X7" s="91"/>
      <c r="Y7" s="91"/>
      <c r="Z7" s="91"/>
      <c r="AA7" s="91"/>
      <c r="AB7" s="91"/>
    </row>
    <row r="8" spans="24:28" ht="16.5" customHeight="1">
      <c r="X8" s="91" t="s">
        <v>104</v>
      </c>
      <c r="Y8" s="91"/>
      <c r="Z8" s="91"/>
      <c r="AA8" s="91"/>
      <c r="AB8" s="91"/>
    </row>
    <row r="9" spans="2:27" s="10" customFormat="1" ht="22.5" customHeight="1">
      <c r="B9" s="93" t="s">
        <v>111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ht="12.75">
      <c r="AB10" s="57" t="s">
        <v>82</v>
      </c>
    </row>
    <row r="11" spans="2:28" s="11" customFormat="1" ht="26.25" customHeight="1">
      <c r="B11" s="108" t="s">
        <v>0</v>
      </c>
      <c r="C11" s="109" t="s">
        <v>40</v>
      </c>
      <c r="D11" s="109" t="s">
        <v>11</v>
      </c>
      <c r="E11" s="109" t="s">
        <v>41</v>
      </c>
      <c r="F11" s="109" t="s">
        <v>12</v>
      </c>
      <c r="G11" s="109" t="s">
        <v>13</v>
      </c>
      <c r="H11" s="108"/>
      <c r="I11" s="108"/>
      <c r="J11" s="106" t="s">
        <v>19</v>
      </c>
      <c r="K11" s="107"/>
      <c r="L11" s="107"/>
      <c r="M11" s="109" t="s">
        <v>16</v>
      </c>
      <c r="N11" s="108"/>
      <c r="O11" s="108"/>
      <c r="P11" s="108"/>
      <c r="Q11" s="108"/>
      <c r="R11" s="108"/>
      <c r="S11" s="109" t="s">
        <v>45</v>
      </c>
      <c r="T11" s="108"/>
      <c r="U11" s="108"/>
      <c r="V11" s="108"/>
      <c r="W11" s="108"/>
      <c r="X11" s="108"/>
      <c r="Y11" s="106" t="s">
        <v>20</v>
      </c>
      <c r="Z11" s="107"/>
      <c r="AA11" s="107"/>
      <c r="AB11" s="109" t="s">
        <v>39</v>
      </c>
    </row>
    <row r="12" spans="2:28" s="11" customFormat="1" ht="25.5" customHeight="1">
      <c r="B12" s="108"/>
      <c r="C12" s="109"/>
      <c r="D12" s="109"/>
      <c r="E12" s="109"/>
      <c r="F12" s="109"/>
      <c r="G12" s="99" t="s">
        <v>14</v>
      </c>
      <c r="H12" s="100"/>
      <c r="I12" s="109" t="s">
        <v>42</v>
      </c>
      <c r="J12" s="108" t="s">
        <v>1</v>
      </c>
      <c r="K12" s="108" t="s">
        <v>10</v>
      </c>
      <c r="L12" s="109" t="s">
        <v>15</v>
      </c>
      <c r="M12" s="109" t="s">
        <v>17</v>
      </c>
      <c r="N12" s="110"/>
      <c r="O12" s="110"/>
      <c r="P12" s="106" t="s">
        <v>18</v>
      </c>
      <c r="Q12" s="106"/>
      <c r="R12" s="106"/>
      <c r="S12" s="109" t="s">
        <v>17</v>
      </c>
      <c r="T12" s="110"/>
      <c r="U12" s="110"/>
      <c r="V12" s="106" t="s">
        <v>18</v>
      </c>
      <c r="W12" s="106"/>
      <c r="X12" s="106"/>
      <c r="Y12" s="108" t="s">
        <v>1</v>
      </c>
      <c r="Z12" s="108" t="s">
        <v>10</v>
      </c>
      <c r="AA12" s="109" t="s">
        <v>15</v>
      </c>
      <c r="AB12" s="111"/>
    </row>
    <row r="13" spans="2:28" s="11" customFormat="1" ht="97.5" customHeight="1">
      <c r="B13" s="108"/>
      <c r="C13" s="108"/>
      <c r="D13" s="108"/>
      <c r="E13" s="108"/>
      <c r="F13" s="108"/>
      <c r="G13" s="14" t="s">
        <v>43</v>
      </c>
      <c r="H13" s="14" t="s">
        <v>44</v>
      </c>
      <c r="I13" s="108"/>
      <c r="J13" s="108"/>
      <c r="K13" s="108"/>
      <c r="L13" s="108"/>
      <c r="M13" s="13" t="s">
        <v>1</v>
      </c>
      <c r="N13" s="13" t="s">
        <v>10</v>
      </c>
      <c r="O13" s="12" t="s">
        <v>15</v>
      </c>
      <c r="P13" s="13" t="s">
        <v>1</v>
      </c>
      <c r="Q13" s="15" t="s">
        <v>10</v>
      </c>
      <c r="R13" s="12" t="s">
        <v>15</v>
      </c>
      <c r="S13" s="13" t="s">
        <v>1</v>
      </c>
      <c r="T13" s="13" t="s">
        <v>10</v>
      </c>
      <c r="U13" s="12" t="s">
        <v>15</v>
      </c>
      <c r="V13" s="13" t="s">
        <v>1</v>
      </c>
      <c r="W13" s="13" t="s">
        <v>10</v>
      </c>
      <c r="X13" s="12" t="s">
        <v>15</v>
      </c>
      <c r="Y13" s="108"/>
      <c r="Z13" s="108"/>
      <c r="AA13" s="109"/>
      <c r="AB13" s="111"/>
    </row>
    <row r="14" spans="2:28" s="21" customFormat="1" ht="20.25" customHeight="1">
      <c r="B14" s="16">
        <v>1</v>
      </c>
      <c r="C14" s="17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9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9">
        <v>19</v>
      </c>
      <c r="U14" s="18">
        <v>20</v>
      </c>
      <c r="V14" s="18">
        <v>21</v>
      </c>
      <c r="W14" s="19">
        <v>22</v>
      </c>
      <c r="X14" s="18">
        <v>23</v>
      </c>
      <c r="Y14" s="18">
        <v>24</v>
      </c>
      <c r="Z14" s="19">
        <v>25</v>
      </c>
      <c r="AA14" s="20">
        <v>26</v>
      </c>
      <c r="AB14" s="18">
        <v>27</v>
      </c>
    </row>
    <row r="15" spans="2:28" s="24" customFormat="1" ht="18" customHeight="1">
      <c r="B15" s="38" t="s">
        <v>2</v>
      </c>
      <c r="C15" s="112" t="s">
        <v>36</v>
      </c>
      <c r="D15" s="113"/>
      <c r="E15" s="113"/>
      <c r="F15" s="113"/>
      <c r="G15" s="113"/>
      <c r="H15" s="113"/>
      <c r="I15" s="114"/>
      <c r="J15" s="43">
        <f>J16+J20</f>
        <v>0</v>
      </c>
      <c r="K15" s="43">
        <f aca="true" t="shared" si="0" ref="K15:AA15">K16+K20</f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0</v>
      </c>
      <c r="Q15" s="43">
        <f t="shared" si="0"/>
        <v>0</v>
      </c>
      <c r="R15" s="43">
        <f t="shared" si="0"/>
        <v>0</v>
      </c>
      <c r="S15" s="43">
        <f t="shared" si="0"/>
        <v>0</v>
      </c>
      <c r="T15" s="43">
        <f t="shared" si="0"/>
        <v>0</v>
      </c>
      <c r="U15" s="43">
        <f t="shared" si="0"/>
        <v>0</v>
      </c>
      <c r="V15" s="43">
        <f t="shared" si="0"/>
        <v>0</v>
      </c>
      <c r="W15" s="43">
        <f t="shared" si="0"/>
        <v>0</v>
      </c>
      <c r="X15" s="43">
        <f t="shared" si="0"/>
        <v>0</v>
      </c>
      <c r="Y15" s="43">
        <f t="shared" si="0"/>
        <v>0</v>
      </c>
      <c r="Z15" s="43">
        <f t="shared" si="0"/>
        <v>0</v>
      </c>
      <c r="AA15" s="43">
        <f t="shared" si="0"/>
        <v>0</v>
      </c>
      <c r="AB15" s="44">
        <f>AB16+AB20</f>
        <v>0</v>
      </c>
    </row>
    <row r="16" spans="2:28" s="27" customFormat="1" ht="18.75" customHeight="1">
      <c r="B16" s="39" t="s">
        <v>25</v>
      </c>
      <c r="C16" s="115" t="s">
        <v>52</v>
      </c>
      <c r="D16" s="116"/>
      <c r="E16" s="116"/>
      <c r="F16" s="116"/>
      <c r="G16" s="116"/>
      <c r="H16" s="116"/>
      <c r="I16" s="117"/>
      <c r="J16" s="28">
        <f>SUM(J17:J19)</f>
        <v>0</v>
      </c>
      <c r="K16" s="28">
        <f aca="true" t="shared" si="1" ref="K16:AA16">SUM(K17:K19)</f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  <c r="S16" s="28">
        <f t="shared" si="1"/>
        <v>0</v>
      </c>
      <c r="T16" s="28">
        <f t="shared" si="1"/>
        <v>0</v>
      </c>
      <c r="U16" s="28">
        <f t="shared" si="1"/>
        <v>0</v>
      </c>
      <c r="V16" s="28">
        <f t="shared" si="1"/>
        <v>0</v>
      </c>
      <c r="W16" s="28">
        <f t="shared" si="1"/>
        <v>0</v>
      </c>
      <c r="X16" s="28">
        <f t="shared" si="1"/>
        <v>0</v>
      </c>
      <c r="Y16" s="28">
        <f t="shared" si="1"/>
        <v>0</v>
      </c>
      <c r="Z16" s="28">
        <f t="shared" si="1"/>
        <v>0</v>
      </c>
      <c r="AA16" s="28">
        <f t="shared" si="1"/>
        <v>0</v>
      </c>
      <c r="AB16" s="29"/>
    </row>
    <row r="17" spans="2:28" s="24" customFormat="1" ht="12.75">
      <c r="B17" s="40"/>
      <c r="C17" s="37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 t="s">
        <v>37</v>
      </c>
    </row>
    <row r="18" spans="2:28" s="24" customFormat="1" ht="12.75">
      <c r="B18" s="40"/>
      <c r="C18" s="37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 t="s">
        <v>37</v>
      </c>
    </row>
    <row r="19" spans="2:28" s="24" customFormat="1" ht="12.75">
      <c r="B19" s="41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 t="s">
        <v>37</v>
      </c>
    </row>
    <row r="20" spans="2:28" s="27" customFormat="1" ht="18.75" customHeight="1">
      <c r="B20" s="39" t="s">
        <v>26</v>
      </c>
      <c r="C20" s="92" t="s">
        <v>53</v>
      </c>
      <c r="D20" s="92"/>
      <c r="E20" s="92"/>
      <c r="F20" s="92"/>
      <c r="G20" s="92"/>
      <c r="H20" s="92"/>
      <c r="I20" s="92"/>
      <c r="J20" s="28">
        <f>J21+J25</f>
        <v>0</v>
      </c>
      <c r="K20" s="28">
        <f aca="true" t="shared" si="2" ref="K20:AA20">K21+K25</f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30">
        <f>AB21+AB25</f>
        <v>0</v>
      </c>
    </row>
    <row r="21" spans="2:28" s="27" customFormat="1" ht="18.75" customHeight="1">
      <c r="B21" s="39" t="s">
        <v>27</v>
      </c>
      <c r="C21" s="92" t="s">
        <v>54</v>
      </c>
      <c r="D21" s="92"/>
      <c r="E21" s="92"/>
      <c r="F21" s="92"/>
      <c r="G21" s="92"/>
      <c r="H21" s="92"/>
      <c r="I21" s="92"/>
      <c r="J21" s="28">
        <f aca="true" t="shared" si="3" ref="J21:AA21">SUM(J22:J24)</f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28">
        <f t="shared" si="3"/>
        <v>0</v>
      </c>
      <c r="O21" s="28">
        <f t="shared" si="3"/>
        <v>0</v>
      </c>
      <c r="P21" s="28">
        <f t="shared" si="3"/>
        <v>0</v>
      </c>
      <c r="Q21" s="28">
        <f t="shared" si="3"/>
        <v>0</v>
      </c>
      <c r="R21" s="28">
        <f t="shared" si="3"/>
        <v>0</v>
      </c>
      <c r="S21" s="28">
        <f t="shared" si="3"/>
        <v>0</v>
      </c>
      <c r="T21" s="28">
        <f t="shared" si="3"/>
        <v>0</v>
      </c>
      <c r="U21" s="28">
        <f t="shared" si="3"/>
        <v>0</v>
      </c>
      <c r="V21" s="28">
        <f t="shared" si="3"/>
        <v>0</v>
      </c>
      <c r="W21" s="28">
        <f t="shared" si="3"/>
        <v>0</v>
      </c>
      <c r="X21" s="28">
        <f t="shared" si="3"/>
        <v>0</v>
      </c>
      <c r="Y21" s="28">
        <f t="shared" si="3"/>
        <v>0</v>
      </c>
      <c r="Z21" s="28">
        <f t="shared" si="3"/>
        <v>0</v>
      </c>
      <c r="AA21" s="28">
        <f t="shared" si="3"/>
        <v>0</v>
      </c>
      <c r="AB21" s="29"/>
    </row>
    <row r="22" spans="2:28" s="24" customFormat="1" ht="12.75">
      <c r="B22" s="42"/>
      <c r="C22" s="31"/>
      <c r="D22" s="31"/>
      <c r="E22" s="31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 t="s">
        <v>37</v>
      </c>
    </row>
    <row r="23" spans="2:28" s="24" customFormat="1" ht="12.75">
      <c r="B23" s="42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 t="s">
        <v>37</v>
      </c>
    </row>
    <row r="24" spans="2:28" s="24" customFormat="1" ht="12.75">
      <c r="B24" s="41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 t="s">
        <v>37</v>
      </c>
    </row>
    <row r="25" spans="2:28" s="27" customFormat="1" ht="18.75" customHeight="1">
      <c r="B25" s="39" t="s">
        <v>28</v>
      </c>
      <c r="C25" s="92" t="s">
        <v>54</v>
      </c>
      <c r="D25" s="92"/>
      <c r="E25" s="92"/>
      <c r="F25" s="92"/>
      <c r="G25" s="92"/>
      <c r="H25" s="92"/>
      <c r="I25" s="92"/>
      <c r="J25" s="28">
        <f aca="true" t="shared" si="4" ref="J25:AA25">SUM(J26:J28)</f>
        <v>0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28">
        <f t="shared" si="4"/>
        <v>0</v>
      </c>
      <c r="P25" s="28">
        <f t="shared" si="4"/>
        <v>0</v>
      </c>
      <c r="Q25" s="28">
        <f t="shared" si="4"/>
        <v>0</v>
      </c>
      <c r="R25" s="28">
        <f t="shared" si="4"/>
        <v>0</v>
      </c>
      <c r="S25" s="28">
        <f t="shared" si="4"/>
        <v>0</v>
      </c>
      <c r="T25" s="28">
        <f t="shared" si="4"/>
        <v>0</v>
      </c>
      <c r="U25" s="28">
        <f t="shared" si="4"/>
        <v>0</v>
      </c>
      <c r="V25" s="28">
        <f t="shared" si="4"/>
        <v>0</v>
      </c>
      <c r="W25" s="28">
        <f t="shared" si="4"/>
        <v>0</v>
      </c>
      <c r="X25" s="28">
        <f t="shared" si="4"/>
        <v>0</v>
      </c>
      <c r="Y25" s="28">
        <f t="shared" si="4"/>
        <v>0</v>
      </c>
      <c r="Z25" s="28">
        <f t="shared" si="4"/>
        <v>0</v>
      </c>
      <c r="AA25" s="28">
        <f t="shared" si="4"/>
        <v>0</v>
      </c>
      <c r="AB25" s="29"/>
    </row>
    <row r="26" spans="2:28" s="24" customFormat="1" ht="12.75">
      <c r="B26" s="42"/>
      <c r="C26" s="31"/>
      <c r="D26" s="31"/>
      <c r="E26" s="31"/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 t="s">
        <v>37</v>
      </c>
    </row>
    <row r="27" spans="2:28" s="24" customFormat="1" ht="12.75">
      <c r="B27" s="42"/>
      <c r="C27" s="31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 t="s">
        <v>37</v>
      </c>
    </row>
    <row r="28" spans="2:28" s="24" customFormat="1" ht="12.75">
      <c r="B28" s="41"/>
      <c r="C28" s="34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 t="s">
        <v>37</v>
      </c>
    </row>
    <row r="29" spans="2:28" s="24" customFormat="1" ht="30.75" customHeight="1">
      <c r="B29" s="53" t="s">
        <v>3</v>
      </c>
      <c r="C29" s="94" t="s">
        <v>58</v>
      </c>
      <c r="D29" s="95"/>
      <c r="E29" s="95"/>
      <c r="F29" s="95"/>
      <c r="G29" s="95"/>
      <c r="H29" s="95"/>
      <c r="I29" s="96"/>
      <c r="J29" s="25">
        <f aca="true" t="shared" si="5" ref="J29:AB29">J30+J34</f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5">
        <f t="shared" si="5"/>
        <v>0</v>
      </c>
      <c r="P29" s="25">
        <f t="shared" si="5"/>
        <v>0</v>
      </c>
      <c r="Q29" s="25">
        <f t="shared" si="5"/>
        <v>0</v>
      </c>
      <c r="R29" s="25">
        <f t="shared" si="5"/>
        <v>0</v>
      </c>
      <c r="S29" s="25">
        <f t="shared" si="5"/>
        <v>0</v>
      </c>
      <c r="T29" s="25">
        <f t="shared" si="5"/>
        <v>0</v>
      </c>
      <c r="U29" s="25">
        <f t="shared" si="5"/>
        <v>0</v>
      </c>
      <c r="V29" s="25">
        <f t="shared" si="5"/>
        <v>0</v>
      </c>
      <c r="W29" s="25">
        <f t="shared" si="5"/>
        <v>0</v>
      </c>
      <c r="X29" s="25">
        <f t="shared" si="5"/>
        <v>0</v>
      </c>
      <c r="Y29" s="25">
        <f t="shared" si="5"/>
        <v>0</v>
      </c>
      <c r="Z29" s="25">
        <f t="shared" si="5"/>
        <v>0</v>
      </c>
      <c r="AA29" s="25">
        <f t="shared" si="5"/>
        <v>0</v>
      </c>
      <c r="AB29" s="26">
        <f t="shared" si="5"/>
        <v>0</v>
      </c>
    </row>
    <row r="30" spans="2:28" s="27" customFormat="1" ht="18.75" customHeight="1">
      <c r="B30" s="40" t="s">
        <v>23</v>
      </c>
      <c r="C30" s="105" t="s">
        <v>51</v>
      </c>
      <c r="D30" s="105"/>
      <c r="E30" s="105"/>
      <c r="F30" s="105"/>
      <c r="G30" s="105"/>
      <c r="H30" s="105"/>
      <c r="I30" s="105"/>
      <c r="J30" s="45">
        <f>SUM(J31:J33)</f>
        <v>0</v>
      </c>
      <c r="K30" s="45">
        <f aca="true" t="shared" si="6" ref="K30:AA30">SUM(K31:K33)</f>
        <v>0</v>
      </c>
      <c r="L30" s="45">
        <f t="shared" si="6"/>
        <v>0</v>
      </c>
      <c r="M30" s="45">
        <f t="shared" si="6"/>
        <v>0</v>
      </c>
      <c r="N30" s="45">
        <f t="shared" si="6"/>
        <v>0</v>
      </c>
      <c r="O30" s="45">
        <f t="shared" si="6"/>
        <v>0</v>
      </c>
      <c r="P30" s="45">
        <f t="shared" si="6"/>
        <v>0</v>
      </c>
      <c r="Q30" s="45">
        <f t="shared" si="6"/>
        <v>0</v>
      </c>
      <c r="R30" s="45">
        <f t="shared" si="6"/>
        <v>0</v>
      </c>
      <c r="S30" s="45">
        <f t="shared" si="6"/>
        <v>0</v>
      </c>
      <c r="T30" s="45">
        <f t="shared" si="6"/>
        <v>0</v>
      </c>
      <c r="U30" s="45">
        <f t="shared" si="6"/>
        <v>0</v>
      </c>
      <c r="V30" s="45">
        <f t="shared" si="6"/>
        <v>0</v>
      </c>
      <c r="W30" s="45">
        <f t="shared" si="6"/>
        <v>0</v>
      </c>
      <c r="X30" s="45">
        <f t="shared" si="6"/>
        <v>0</v>
      </c>
      <c r="Y30" s="45">
        <f t="shared" si="6"/>
        <v>0</v>
      </c>
      <c r="Z30" s="45">
        <f t="shared" si="6"/>
        <v>0</v>
      </c>
      <c r="AA30" s="45">
        <f t="shared" si="6"/>
        <v>0</v>
      </c>
      <c r="AB30" s="46"/>
    </row>
    <row r="31" spans="2:28" s="24" customFormat="1" ht="12.75">
      <c r="B31" s="40"/>
      <c r="C31" s="37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 t="s">
        <v>37</v>
      </c>
    </row>
    <row r="32" spans="2:28" s="24" customFormat="1" ht="12.75">
      <c r="B32" s="40"/>
      <c r="C32" s="37"/>
      <c r="D32" s="31"/>
      <c r="E32" s="31"/>
      <c r="F32" s="31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 t="s">
        <v>37</v>
      </c>
    </row>
    <row r="33" spans="2:28" s="24" customFormat="1" ht="12.75">
      <c r="B33" s="41"/>
      <c r="C33" s="34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 t="s">
        <v>37</v>
      </c>
    </row>
    <row r="34" spans="2:28" s="27" customFormat="1" ht="18.75" customHeight="1">
      <c r="B34" s="39" t="s">
        <v>22</v>
      </c>
      <c r="C34" s="92" t="s">
        <v>48</v>
      </c>
      <c r="D34" s="92"/>
      <c r="E34" s="92"/>
      <c r="F34" s="92"/>
      <c r="G34" s="92"/>
      <c r="H34" s="92"/>
      <c r="I34" s="92"/>
      <c r="J34" s="28">
        <f>J35+J39</f>
        <v>0</v>
      </c>
      <c r="K34" s="28">
        <f aca="true" t="shared" si="7" ref="K34:AA34">K35+K39</f>
        <v>0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28">
        <f t="shared" si="7"/>
        <v>0</v>
      </c>
      <c r="P34" s="28">
        <f t="shared" si="7"/>
        <v>0</v>
      </c>
      <c r="Q34" s="28">
        <f t="shared" si="7"/>
        <v>0</v>
      </c>
      <c r="R34" s="28">
        <f t="shared" si="7"/>
        <v>0</v>
      </c>
      <c r="S34" s="28">
        <f t="shared" si="7"/>
        <v>0</v>
      </c>
      <c r="T34" s="28">
        <f t="shared" si="7"/>
        <v>0</v>
      </c>
      <c r="U34" s="28">
        <f t="shared" si="7"/>
        <v>0</v>
      </c>
      <c r="V34" s="28">
        <f t="shared" si="7"/>
        <v>0</v>
      </c>
      <c r="W34" s="28">
        <f t="shared" si="7"/>
        <v>0</v>
      </c>
      <c r="X34" s="28">
        <f t="shared" si="7"/>
        <v>0</v>
      </c>
      <c r="Y34" s="28">
        <f t="shared" si="7"/>
        <v>0</v>
      </c>
      <c r="Z34" s="28">
        <f t="shared" si="7"/>
        <v>0</v>
      </c>
      <c r="AA34" s="28">
        <f t="shared" si="7"/>
        <v>0</v>
      </c>
      <c r="AB34" s="30">
        <f>AB35+AB39</f>
        <v>0</v>
      </c>
    </row>
    <row r="35" spans="2:28" s="27" customFormat="1" ht="18.75" customHeight="1">
      <c r="B35" s="39" t="s">
        <v>21</v>
      </c>
      <c r="C35" s="92" t="s">
        <v>48</v>
      </c>
      <c r="D35" s="92"/>
      <c r="E35" s="92"/>
      <c r="F35" s="92"/>
      <c r="G35" s="92"/>
      <c r="H35" s="92"/>
      <c r="I35" s="92"/>
      <c r="J35" s="28">
        <f aca="true" t="shared" si="8" ref="J35:AA35">SUM(J36:J38)</f>
        <v>0</v>
      </c>
      <c r="K35" s="28">
        <f t="shared" si="8"/>
        <v>0</v>
      </c>
      <c r="L35" s="28">
        <f t="shared" si="8"/>
        <v>0</v>
      </c>
      <c r="M35" s="28">
        <f t="shared" si="8"/>
        <v>0</v>
      </c>
      <c r="N35" s="28">
        <f t="shared" si="8"/>
        <v>0</v>
      </c>
      <c r="O35" s="28">
        <f t="shared" si="8"/>
        <v>0</v>
      </c>
      <c r="P35" s="28">
        <f t="shared" si="8"/>
        <v>0</v>
      </c>
      <c r="Q35" s="28">
        <f t="shared" si="8"/>
        <v>0</v>
      </c>
      <c r="R35" s="28">
        <f t="shared" si="8"/>
        <v>0</v>
      </c>
      <c r="S35" s="28">
        <f t="shared" si="8"/>
        <v>0</v>
      </c>
      <c r="T35" s="28">
        <f t="shared" si="8"/>
        <v>0</v>
      </c>
      <c r="U35" s="28">
        <f t="shared" si="8"/>
        <v>0</v>
      </c>
      <c r="V35" s="28">
        <f t="shared" si="8"/>
        <v>0</v>
      </c>
      <c r="W35" s="28">
        <f t="shared" si="8"/>
        <v>0</v>
      </c>
      <c r="X35" s="28">
        <f t="shared" si="8"/>
        <v>0</v>
      </c>
      <c r="Y35" s="28">
        <f t="shared" si="8"/>
        <v>0</v>
      </c>
      <c r="Z35" s="28">
        <f t="shared" si="8"/>
        <v>0</v>
      </c>
      <c r="AA35" s="28">
        <f t="shared" si="8"/>
        <v>0</v>
      </c>
      <c r="AB35" s="29"/>
    </row>
    <row r="36" spans="2:28" s="24" customFormat="1" ht="12.75">
      <c r="B36" s="42"/>
      <c r="C36" s="31"/>
      <c r="D36" s="31"/>
      <c r="E36" s="31"/>
      <c r="F36" s="31"/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 t="s">
        <v>37</v>
      </c>
    </row>
    <row r="37" spans="2:28" s="24" customFormat="1" ht="12.75">
      <c r="B37" s="42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 t="s">
        <v>37</v>
      </c>
    </row>
    <row r="38" spans="2:28" s="24" customFormat="1" ht="12.75">
      <c r="B38" s="41"/>
      <c r="C38" s="34"/>
      <c r="D38" s="34"/>
      <c r="E38" s="34"/>
      <c r="F38" s="34"/>
      <c r="G38" s="34"/>
      <c r="H38" s="34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 t="s">
        <v>37</v>
      </c>
    </row>
    <row r="39" spans="2:28" s="27" customFormat="1" ht="18.75" customHeight="1">
      <c r="B39" s="39" t="s">
        <v>24</v>
      </c>
      <c r="C39" s="92" t="s">
        <v>48</v>
      </c>
      <c r="D39" s="92"/>
      <c r="E39" s="92"/>
      <c r="F39" s="92"/>
      <c r="G39" s="92"/>
      <c r="H39" s="92"/>
      <c r="I39" s="92"/>
      <c r="J39" s="28">
        <f aca="true" t="shared" si="9" ref="J39:AA39">SUM(J40:J42)</f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  <c r="P39" s="28">
        <f t="shared" si="9"/>
        <v>0</v>
      </c>
      <c r="Q39" s="28">
        <f t="shared" si="9"/>
        <v>0</v>
      </c>
      <c r="R39" s="28">
        <f t="shared" si="9"/>
        <v>0</v>
      </c>
      <c r="S39" s="28">
        <f t="shared" si="9"/>
        <v>0</v>
      </c>
      <c r="T39" s="28">
        <f t="shared" si="9"/>
        <v>0</v>
      </c>
      <c r="U39" s="28">
        <f t="shared" si="9"/>
        <v>0</v>
      </c>
      <c r="V39" s="28">
        <f t="shared" si="9"/>
        <v>0</v>
      </c>
      <c r="W39" s="28">
        <f t="shared" si="9"/>
        <v>0</v>
      </c>
      <c r="X39" s="28">
        <f t="shared" si="9"/>
        <v>0</v>
      </c>
      <c r="Y39" s="28">
        <f t="shared" si="9"/>
        <v>0</v>
      </c>
      <c r="Z39" s="28">
        <f t="shared" si="9"/>
        <v>0</v>
      </c>
      <c r="AA39" s="28">
        <f t="shared" si="9"/>
        <v>0</v>
      </c>
      <c r="AB39" s="29"/>
    </row>
    <row r="40" spans="2:28" s="24" customFormat="1" ht="12.75">
      <c r="B40" s="42"/>
      <c r="C40" s="31"/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 t="s">
        <v>37</v>
      </c>
    </row>
    <row r="41" spans="2:28" s="24" customFormat="1" ht="12.75">
      <c r="B41" s="42"/>
      <c r="C41" s="31"/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 t="s">
        <v>37</v>
      </c>
    </row>
    <row r="42" spans="2:28" s="24" customFormat="1" ht="12.75">
      <c r="B42" s="41"/>
      <c r="C42" s="34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 t="s">
        <v>37</v>
      </c>
    </row>
    <row r="43" spans="2:28" s="24" customFormat="1" ht="30.75" customHeight="1">
      <c r="B43" s="53" t="s">
        <v>4</v>
      </c>
      <c r="C43" s="94" t="s">
        <v>59</v>
      </c>
      <c r="D43" s="95"/>
      <c r="E43" s="95"/>
      <c r="F43" s="95"/>
      <c r="G43" s="95"/>
      <c r="H43" s="95"/>
      <c r="I43" s="96"/>
      <c r="J43" s="25">
        <f aca="true" t="shared" si="10" ref="J43:AB43">J44+J47</f>
        <v>90000000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  <c r="O43" s="25">
        <f t="shared" si="10"/>
        <v>0</v>
      </c>
      <c r="P43" s="25">
        <f t="shared" si="10"/>
        <v>0</v>
      </c>
      <c r="Q43" s="25">
        <f t="shared" si="10"/>
        <v>0</v>
      </c>
      <c r="R43" s="25">
        <f t="shared" si="10"/>
        <v>0</v>
      </c>
      <c r="S43" s="25">
        <f t="shared" si="10"/>
        <v>0</v>
      </c>
      <c r="T43" s="25">
        <f t="shared" si="10"/>
        <v>0</v>
      </c>
      <c r="U43" s="25">
        <f t="shared" si="10"/>
        <v>0</v>
      </c>
      <c r="V43" s="25">
        <f t="shared" si="10"/>
        <v>0</v>
      </c>
      <c r="W43" s="25">
        <f t="shared" si="10"/>
        <v>0</v>
      </c>
      <c r="X43" s="25">
        <f t="shared" si="10"/>
        <v>0</v>
      </c>
      <c r="Y43" s="25">
        <f t="shared" si="10"/>
        <v>90000000</v>
      </c>
      <c r="Z43" s="25">
        <f t="shared" si="10"/>
        <v>0</v>
      </c>
      <c r="AA43" s="25">
        <f t="shared" si="10"/>
        <v>0</v>
      </c>
      <c r="AB43" s="26">
        <f t="shared" si="10"/>
        <v>90000000</v>
      </c>
    </row>
    <row r="44" spans="2:28" s="27" customFormat="1" ht="18.75" customHeight="1">
      <c r="B44" s="40" t="s">
        <v>29</v>
      </c>
      <c r="C44" s="105" t="s">
        <v>51</v>
      </c>
      <c r="D44" s="105"/>
      <c r="E44" s="105"/>
      <c r="F44" s="105"/>
      <c r="G44" s="105"/>
      <c r="H44" s="105"/>
      <c r="I44" s="105"/>
      <c r="J44" s="45">
        <f aca="true" t="shared" si="11" ref="J44:AA44">SUM(J45:J46)</f>
        <v>90000000</v>
      </c>
      <c r="K44" s="45">
        <f t="shared" si="11"/>
        <v>0</v>
      </c>
      <c r="L44" s="45">
        <f t="shared" si="11"/>
        <v>0</v>
      </c>
      <c r="M44" s="45">
        <f t="shared" si="11"/>
        <v>0</v>
      </c>
      <c r="N44" s="45">
        <f t="shared" si="11"/>
        <v>0</v>
      </c>
      <c r="O44" s="45">
        <f t="shared" si="11"/>
        <v>0</v>
      </c>
      <c r="P44" s="45">
        <f t="shared" si="11"/>
        <v>0</v>
      </c>
      <c r="Q44" s="45">
        <f t="shared" si="11"/>
        <v>0</v>
      </c>
      <c r="R44" s="45">
        <f t="shared" si="11"/>
        <v>0</v>
      </c>
      <c r="S44" s="45">
        <f t="shared" si="11"/>
        <v>0</v>
      </c>
      <c r="T44" s="45">
        <f t="shared" si="11"/>
        <v>0</v>
      </c>
      <c r="U44" s="45">
        <f t="shared" si="11"/>
        <v>0</v>
      </c>
      <c r="V44" s="45">
        <f t="shared" si="11"/>
        <v>0</v>
      </c>
      <c r="W44" s="45">
        <f t="shared" si="11"/>
        <v>0</v>
      </c>
      <c r="X44" s="45">
        <f t="shared" si="11"/>
        <v>0</v>
      </c>
      <c r="Y44" s="45">
        <f t="shared" si="11"/>
        <v>90000000</v>
      </c>
      <c r="Z44" s="45">
        <f t="shared" si="11"/>
        <v>0</v>
      </c>
      <c r="AA44" s="45">
        <f t="shared" si="11"/>
        <v>0</v>
      </c>
      <c r="AB44" s="46">
        <v>90000000</v>
      </c>
    </row>
    <row r="45" spans="2:28" s="24" customFormat="1" ht="45">
      <c r="B45" s="40" t="s">
        <v>91</v>
      </c>
      <c r="C45" s="62" t="s">
        <v>101</v>
      </c>
      <c r="D45" s="63" t="s">
        <v>100</v>
      </c>
      <c r="E45" s="64">
        <v>90000000</v>
      </c>
      <c r="F45" s="65" t="s">
        <v>102</v>
      </c>
      <c r="G45" s="37">
        <v>44761</v>
      </c>
      <c r="H45" s="37">
        <v>46587</v>
      </c>
      <c r="I45" s="31">
        <v>0.1</v>
      </c>
      <c r="J45" s="32">
        <v>90000000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>
        <f>J45+P45-S45</f>
        <v>90000000</v>
      </c>
      <c r="Z45" s="32"/>
      <c r="AA45" s="32"/>
      <c r="AB45" s="33" t="s">
        <v>37</v>
      </c>
    </row>
    <row r="46" spans="2:28" s="24" customFormat="1" ht="12.75">
      <c r="B46" s="41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 t="s">
        <v>37</v>
      </c>
    </row>
    <row r="47" spans="2:28" s="27" customFormat="1" ht="18.75" customHeight="1">
      <c r="B47" s="39" t="s">
        <v>30</v>
      </c>
      <c r="C47" s="92" t="s">
        <v>48</v>
      </c>
      <c r="D47" s="92"/>
      <c r="E47" s="92"/>
      <c r="F47" s="92"/>
      <c r="G47" s="92"/>
      <c r="H47" s="92"/>
      <c r="I47" s="92"/>
      <c r="J47" s="28">
        <f>J48+J52</f>
        <v>0</v>
      </c>
      <c r="K47" s="28">
        <f aca="true" t="shared" si="12" ref="K47:AA47">K48+K52</f>
        <v>0</v>
      </c>
      <c r="L47" s="28">
        <f t="shared" si="12"/>
        <v>0</v>
      </c>
      <c r="M47" s="28">
        <f t="shared" si="12"/>
        <v>0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0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30">
        <f>AB48+AB52</f>
        <v>0</v>
      </c>
    </row>
    <row r="48" spans="2:28" s="27" customFormat="1" ht="18.75" customHeight="1">
      <c r="B48" s="39" t="s">
        <v>31</v>
      </c>
      <c r="C48" s="92" t="s">
        <v>48</v>
      </c>
      <c r="D48" s="92"/>
      <c r="E48" s="92"/>
      <c r="F48" s="92"/>
      <c r="G48" s="92"/>
      <c r="H48" s="92"/>
      <c r="I48" s="92"/>
      <c r="J48" s="28">
        <f aca="true" t="shared" si="13" ref="J48:AA48">SUM(J49:J51)</f>
        <v>0</v>
      </c>
      <c r="K48" s="28">
        <f t="shared" si="13"/>
        <v>0</v>
      </c>
      <c r="L48" s="28">
        <f t="shared" si="13"/>
        <v>0</v>
      </c>
      <c r="M48" s="28">
        <f t="shared" si="13"/>
        <v>0</v>
      </c>
      <c r="N48" s="28">
        <f t="shared" si="13"/>
        <v>0</v>
      </c>
      <c r="O48" s="28">
        <f t="shared" si="13"/>
        <v>0</v>
      </c>
      <c r="P48" s="28">
        <f t="shared" si="13"/>
        <v>0</v>
      </c>
      <c r="Q48" s="28">
        <f t="shared" si="13"/>
        <v>0</v>
      </c>
      <c r="R48" s="28">
        <f t="shared" si="13"/>
        <v>0</v>
      </c>
      <c r="S48" s="28">
        <f t="shared" si="13"/>
        <v>0</v>
      </c>
      <c r="T48" s="28">
        <f t="shared" si="13"/>
        <v>0</v>
      </c>
      <c r="U48" s="28">
        <f t="shared" si="13"/>
        <v>0</v>
      </c>
      <c r="V48" s="28">
        <f t="shared" si="13"/>
        <v>0</v>
      </c>
      <c r="W48" s="28">
        <f t="shared" si="13"/>
        <v>0</v>
      </c>
      <c r="X48" s="28">
        <f t="shared" si="13"/>
        <v>0</v>
      </c>
      <c r="Y48" s="28">
        <f t="shared" si="13"/>
        <v>0</v>
      </c>
      <c r="Z48" s="28">
        <f t="shared" si="13"/>
        <v>0</v>
      </c>
      <c r="AA48" s="28">
        <f t="shared" si="13"/>
        <v>0</v>
      </c>
      <c r="AB48" s="29"/>
    </row>
    <row r="49" spans="2:28" s="24" customFormat="1" ht="12.75">
      <c r="B49" s="42"/>
      <c r="C49" s="31"/>
      <c r="D49" s="31"/>
      <c r="E49" s="31"/>
      <c r="F49" s="31"/>
      <c r="G49" s="31"/>
      <c r="H49" s="31"/>
      <c r="I49" s="3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 t="s">
        <v>37</v>
      </c>
    </row>
    <row r="50" spans="2:28" s="24" customFormat="1" ht="12.75">
      <c r="B50" s="42"/>
      <c r="C50" s="31"/>
      <c r="D50" s="31"/>
      <c r="E50" s="31"/>
      <c r="F50" s="31"/>
      <c r="G50" s="31"/>
      <c r="H50" s="31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 t="s">
        <v>37</v>
      </c>
    </row>
    <row r="51" spans="2:28" s="24" customFormat="1" ht="12.75">
      <c r="B51" s="41"/>
      <c r="C51" s="34"/>
      <c r="D51" s="34"/>
      <c r="E51" s="34"/>
      <c r="F51" s="34"/>
      <c r="G51" s="34"/>
      <c r="H51" s="34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 t="s">
        <v>37</v>
      </c>
    </row>
    <row r="52" spans="2:28" s="27" customFormat="1" ht="18.75" customHeight="1">
      <c r="B52" s="39" t="s">
        <v>32</v>
      </c>
      <c r="C52" s="92" t="s">
        <v>48</v>
      </c>
      <c r="D52" s="92"/>
      <c r="E52" s="92"/>
      <c r="F52" s="92"/>
      <c r="G52" s="92"/>
      <c r="H52" s="92"/>
      <c r="I52" s="92"/>
      <c r="J52" s="28">
        <f aca="true" t="shared" si="14" ref="J52:AA52">SUM(J53:J55)</f>
        <v>0</v>
      </c>
      <c r="K52" s="28">
        <f t="shared" si="14"/>
        <v>0</v>
      </c>
      <c r="L52" s="28">
        <f t="shared" si="14"/>
        <v>0</v>
      </c>
      <c r="M52" s="28">
        <f t="shared" si="14"/>
        <v>0</v>
      </c>
      <c r="N52" s="28">
        <f t="shared" si="14"/>
        <v>0</v>
      </c>
      <c r="O52" s="28">
        <f t="shared" si="14"/>
        <v>0</v>
      </c>
      <c r="P52" s="28">
        <f t="shared" si="14"/>
        <v>0</v>
      </c>
      <c r="Q52" s="28">
        <f t="shared" si="14"/>
        <v>0</v>
      </c>
      <c r="R52" s="28">
        <f t="shared" si="14"/>
        <v>0</v>
      </c>
      <c r="S52" s="28">
        <f t="shared" si="14"/>
        <v>0</v>
      </c>
      <c r="T52" s="28">
        <f t="shared" si="14"/>
        <v>0</v>
      </c>
      <c r="U52" s="28">
        <f t="shared" si="14"/>
        <v>0</v>
      </c>
      <c r="V52" s="28">
        <f t="shared" si="14"/>
        <v>0</v>
      </c>
      <c r="W52" s="28">
        <f t="shared" si="14"/>
        <v>0</v>
      </c>
      <c r="X52" s="28">
        <f t="shared" si="14"/>
        <v>0</v>
      </c>
      <c r="Y52" s="28">
        <f t="shared" si="14"/>
        <v>0</v>
      </c>
      <c r="Z52" s="28">
        <f t="shared" si="14"/>
        <v>0</v>
      </c>
      <c r="AA52" s="28">
        <f t="shared" si="14"/>
        <v>0</v>
      </c>
      <c r="AB52" s="29"/>
    </row>
    <row r="53" spans="2:28" s="24" customFormat="1" ht="12.75">
      <c r="B53" s="42"/>
      <c r="C53" s="31"/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 t="s">
        <v>37</v>
      </c>
    </row>
    <row r="54" spans="2:28" s="24" customFormat="1" ht="12.75">
      <c r="B54" s="42"/>
      <c r="C54" s="31"/>
      <c r="D54" s="31"/>
      <c r="E54" s="31"/>
      <c r="F54" s="31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 t="s">
        <v>37</v>
      </c>
    </row>
    <row r="55" spans="2:28" s="24" customFormat="1" ht="12.75">
      <c r="B55" s="41"/>
      <c r="C55" s="34"/>
      <c r="D55" s="34"/>
      <c r="E55" s="34"/>
      <c r="F55" s="34"/>
      <c r="G55" s="34"/>
      <c r="H55" s="34"/>
      <c r="I55" s="34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 t="s">
        <v>37</v>
      </c>
    </row>
    <row r="56" spans="2:28" s="24" customFormat="1" ht="25.5" customHeight="1">
      <c r="B56" s="53" t="s">
        <v>8</v>
      </c>
      <c r="C56" s="101" t="s">
        <v>60</v>
      </c>
      <c r="D56" s="101"/>
      <c r="E56" s="101"/>
      <c r="F56" s="101"/>
      <c r="G56" s="101"/>
      <c r="H56" s="101"/>
      <c r="I56" s="101"/>
      <c r="J56" s="25">
        <f>J57+J62</f>
        <v>80000000</v>
      </c>
      <c r="K56" s="25">
        <f aca="true" t="shared" si="15" ref="K56:AB56">K57+K62</f>
        <v>-3448.78</v>
      </c>
      <c r="L56" s="25">
        <f t="shared" si="15"/>
        <v>0</v>
      </c>
      <c r="M56" s="25">
        <f t="shared" si="15"/>
        <v>0</v>
      </c>
      <c r="N56" s="25">
        <f t="shared" si="15"/>
        <v>0</v>
      </c>
      <c r="O56" s="25">
        <f t="shared" si="15"/>
        <v>0</v>
      </c>
      <c r="P56" s="25">
        <f t="shared" si="15"/>
        <v>0</v>
      </c>
      <c r="Q56" s="25">
        <f t="shared" si="15"/>
        <v>4104086.13</v>
      </c>
      <c r="R56" s="25">
        <f t="shared" si="15"/>
        <v>0</v>
      </c>
      <c r="S56" s="25">
        <f t="shared" si="15"/>
        <v>0</v>
      </c>
      <c r="T56" s="25">
        <f t="shared" si="15"/>
        <v>0</v>
      </c>
      <c r="U56" s="25">
        <f t="shared" si="15"/>
        <v>0</v>
      </c>
      <c r="V56" s="25">
        <f t="shared" si="15"/>
        <v>80000000</v>
      </c>
      <c r="W56" s="25">
        <f t="shared" si="15"/>
        <v>4100637.35</v>
      </c>
      <c r="X56" s="25">
        <f t="shared" si="15"/>
        <v>0</v>
      </c>
      <c r="Y56" s="25">
        <f t="shared" si="15"/>
        <v>0</v>
      </c>
      <c r="Z56" s="25">
        <f t="shared" si="15"/>
        <v>0</v>
      </c>
      <c r="AA56" s="25">
        <f t="shared" si="15"/>
        <v>0</v>
      </c>
      <c r="AB56" s="26">
        <f t="shared" si="15"/>
        <v>170434223.79</v>
      </c>
    </row>
    <row r="57" spans="2:28" s="27" customFormat="1" ht="28.5" customHeight="1">
      <c r="B57" s="40" t="s">
        <v>33</v>
      </c>
      <c r="C57" s="105" t="s">
        <v>51</v>
      </c>
      <c r="D57" s="105"/>
      <c r="E57" s="105"/>
      <c r="F57" s="105"/>
      <c r="G57" s="105"/>
      <c r="H57" s="105"/>
      <c r="I57" s="105"/>
      <c r="J57" s="45">
        <f>SUM(J58:J60)</f>
        <v>80000000</v>
      </c>
      <c r="K57" s="45">
        <f aca="true" t="shared" si="16" ref="K57:AA57">SUM(K58:K60)</f>
        <v>-3448.78</v>
      </c>
      <c r="L57" s="45">
        <f t="shared" si="16"/>
        <v>0</v>
      </c>
      <c r="M57" s="45">
        <f t="shared" si="16"/>
        <v>0</v>
      </c>
      <c r="N57" s="45">
        <f t="shared" si="16"/>
        <v>0</v>
      </c>
      <c r="O57" s="45">
        <f t="shared" si="16"/>
        <v>0</v>
      </c>
      <c r="P57" s="45">
        <f t="shared" si="16"/>
        <v>0</v>
      </c>
      <c r="Q57" s="45">
        <f t="shared" si="16"/>
        <v>4104086.13</v>
      </c>
      <c r="R57" s="45">
        <f t="shared" si="16"/>
        <v>0</v>
      </c>
      <c r="S57" s="45">
        <f t="shared" si="16"/>
        <v>0</v>
      </c>
      <c r="T57" s="45">
        <f t="shared" si="16"/>
        <v>0</v>
      </c>
      <c r="U57" s="45">
        <f t="shared" si="16"/>
        <v>0</v>
      </c>
      <c r="V57" s="45">
        <f t="shared" si="16"/>
        <v>80000000</v>
      </c>
      <c r="W57" s="45">
        <f t="shared" si="16"/>
        <v>4100637.35</v>
      </c>
      <c r="X57" s="45">
        <f t="shared" si="16"/>
        <v>0</v>
      </c>
      <c r="Y57" s="45">
        <f t="shared" si="16"/>
        <v>0</v>
      </c>
      <c r="Z57" s="45">
        <f t="shared" si="16"/>
        <v>0</v>
      </c>
      <c r="AA57" s="45">
        <f t="shared" si="16"/>
        <v>0</v>
      </c>
      <c r="AB57" s="61">
        <v>170434223.79</v>
      </c>
    </row>
    <row r="58" spans="1:28" s="24" customFormat="1" ht="102">
      <c r="A58" s="98"/>
      <c r="B58" s="67" t="s">
        <v>91</v>
      </c>
      <c r="C58" s="59" t="s">
        <v>93</v>
      </c>
      <c r="D58" s="68" t="s">
        <v>95</v>
      </c>
      <c r="E58" s="69">
        <v>100000000</v>
      </c>
      <c r="F58" s="68" t="s">
        <v>97</v>
      </c>
      <c r="G58" s="70">
        <v>44158</v>
      </c>
      <c r="H58" s="71">
        <v>45063</v>
      </c>
      <c r="I58" s="72">
        <v>6.8506</v>
      </c>
      <c r="J58" s="73">
        <v>1000000</v>
      </c>
      <c r="K58" s="74">
        <f>-3190.69</f>
        <v>-3190.69</v>
      </c>
      <c r="L58" s="74"/>
      <c r="M58" s="74"/>
      <c r="N58" s="74"/>
      <c r="O58" s="74"/>
      <c r="P58" s="74"/>
      <c r="Q58" s="74">
        <f>5818.32</f>
        <v>5818.32</v>
      </c>
      <c r="R58" s="74"/>
      <c r="S58" s="74"/>
      <c r="T58" s="74"/>
      <c r="U58" s="74"/>
      <c r="V58" s="74">
        <f>1000000</f>
        <v>1000000</v>
      </c>
      <c r="W58" s="74">
        <v>2627.63</v>
      </c>
      <c r="X58" s="74"/>
      <c r="Y58" s="74">
        <f>J58+P58-V58</f>
        <v>0</v>
      </c>
      <c r="Z58" s="74">
        <f aca="true" t="shared" si="17" ref="Y58:AA59">K58+Q58-W58</f>
        <v>0</v>
      </c>
      <c r="AA58" s="74">
        <f t="shared" si="17"/>
        <v>0</v>
      </c>
      <c r="AB58" s="75" t="s">
        <v>37</v>
      </c>
    </row>
    <row r="59" spans="1:28" s="24" customFormat="1" ht="102">
      <c r="A59" s="98"/>
      <c r="B59" s="67" t="s">
        <v>92</v>
      </c>
      <c r="C59" s="77" t="s">
        <v>94</v>
      </c>
      <c r="D59" s="78" t="s">
        <v>96</v>
      </c>
      <c r="E59" s="79">
        <v>80000000</v>
      </c>
      <c r="F59" s="78" t="s">
        <v>97</v>
      </c>
      <c r="G59" s="80">
        <v>44551</v>
      </c>
      <c r="H59" s="81">
        <v>45404</v>
      </c>
      <c r="I59" s="82">
        <v>9.42</v>
      </c>
      <c r="J59" s="74">
        <v>79000000</v>
      </c>
      <c r="K59" s="74">
        <f>-258.09</f>
        <v>-258.09</v>
      </c>
      <c r="L59" s="74"/>
      <c r="M59" s="74"/>
      <c r="N59" s="74"/>
      <c r="O59" s="74"/>
      <c r="P59" s="74"/>
      <c r="Q59" s="74">
        <f>632043.3+570877.81+632043.29+611654.8+632043.29+611654.8+407950.52</f>
        <v>4098267.81</v>
      </c>
      <c r="R59" s="74"/>
      <c r="S59" s="74"/>
      <c r="T59" s="74"/>
      <c r="U59" s="74"/>
      <c r="V59" s="74">
        <v>79000000</v>
      </c>
      <c r="W59" s="74">
        <f>631785.21+570877.81+632043.29+611654.8+632043.29+611654.8+407950.52</f>
        <v>4098009.72</v>
      </c>
      <c r="X59" s="74"/>
      <c r="Y59" s="74">
        <f t="shared" si="17"/>
        <v>0</v>
      </c>
      <c r="Z59" s="74">
        <f t="shared" si="17"/>
        <v>0</v>
      </c>
      <c r="AA59" s="74">
        <f t="shared" si="17"/>
        <v>0</v>
      </c>
      <c r="AB59" s="75" t="s">
        <v>37</v>
      </c>
    </row>
    <row r="60" spans="1:29" s="24" customFormat="1" ht="100.5" customHeight="1">
      <c r="A60" s="98"/>
      <c r="B60" s="83" t="s">
        <v>106</v>
      </c>
      <c r="C60" s="84" t="s">
        <v>107</v>
      </c>
      <c r="D60" s="85" t="s">
        <v>95</v>
      </c>
      <c r="E60" s="86">
        <v>100000000</v>
      </c>
      <c r="F60" s="85" t="s">
        <v>97</v>
      </c>
      <c r="G60" s="87"/>
      <c r="H60" s="88">
        <v>45803</v>
      </c>
      <c r="I60" s="89">
        <v>11.1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30"/>
      <c r="AC60" s="119"/>
    </row>
    <row r="61" spans="1:29" s="24" customFormat="1" ht="100.5" customHeight="1">
      <c r="A61" s="98"/>
      <c r="B61" s="83" t="s">
        <v>108</v>
      </c>
      <c r="C61" s="84" t="s">
        <v>109</v>
      </c>
      <c r="D61" s="85" t="s">
        <v>110</v>
      </c>
      <c r="E61" s="86">
        <v>50000000</v>
      </c>
      <c r="F61" s="85" t="s">
        <v>97</v>
      </c>
      <c r="G61" s="87"/>
      <c r="H61" s="88">
        <v>45482</v>
      </c>
      <c r="I61" s="89">
        <v>10</v>
      </c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30"/>
      <c r="AC61" s="119"/>
    </row>
    <row r="62" spans="1:28" s="27" customFormat="1" ht="18.75" customHeight="1">
      <c r="A62" s="98"/>
      <c r="B62" s="39" t="s">
        <v>34</v>
      </c>
      <c r="C62" s="92" t="s">
        <v>48</v>
      </c>
      <c r="D62" s="92"/>
      <c r="E62" s="92"/>
      <c r="F62" s="92"/>
      <c r="G62" s="92"/>
      <c r="H62" s="92"/>
      <c r="I62" s="92"/>
      <c r="J62" s="28">
        <f>J63+J67</f>
        <v>0</v>
      </c>
      <c r="K62" s="118">
        <f aca="true" t="shared" si="18" ref="K62:AA62">K63+K67</f>
        <v>0</v>
      </c>
      <c r="L62" s="118">
        <f t="shared" si="18"/>
        <v>0</v>
      </c>
      <c r="M62" s="118">
        <f t="shared" si="18"/>
        <v>0</v>
      </c>
      <c r="N62" s="118">
        <f t="shared" si="18"/>
        <v>0</v>
      </c>
      <c r="O62" s="118">
        <f t="shared" si="18"/>
        <v>0</v>
      </c>
      <c r="P62" s="118">
        <f t="shared" si="18"/>
        <v>0</v>
      </c>
      <c r="Q62" s="118">
        <f t="shared" si="18"/>
        <v>0</v>
      </c>
      <c r="R62" s="118">
        <f t="shared" si="18"/>
        <v>0</v>
      </c>
      <c r="S62" s="118">
        <f t="shared" si="18"/>
        <v>0</v>
      </c>
      <c r="T62" s="118">
        <f t="shared" si="18"/>
        <v>0</v>
      </c>
      <c r="U62" s="118">
        <f t="shared" si="18"/>
        <v>0</v>
      </c>
      <c r="V62" s="118">
        <f t="shared" si="18"/>
        <v>0</v>
      </c>
      <c r="W62" s="118">
        <f t="shared" si="18"/>
        <v>0</v>
      </c>
      <c r="X62" s="118">
        <f t="shared" si="18"/>
        <v>0</v>
      </c>
      <c r="Y62" s="118">
        <f t="shared" si="18"/>
        <v>0</v>
      </c>
      <c r="Z62" s="118">
        <f t="shared" si="18"/>
        <v>0</v>
      </c>
      <c r="AA62" s="118">
        <f t="shared" si="18"/>
        <v>0</v>
      </c>
      <c r="AB62" s="76">
        <f>AB63+AB67</f>
        <v>0</v>
      </c>
    </row>
    <row r="63" spans="1:28" s="27" customFormat="1" ht="18.75" customHeight="1">
      <c r="A63" s="98"/>
      <c r="B63" s="39" t="s">
        <v>35</v>
      </c>
      <c r="C63" s="92" t="s">
        <v>48</v>
      </c>
      <c r="D63" s="92"/>
      <c r="E63" s="92"/>
      <c r="F63" s="92"/>
      <c r="G63" s="92"/>
      <c r="H63" s="92"/>
      <c r="I63" s="92"/>
      <c r="J63" s="28">
        <f aca="true" t="shared" si="19" ref="J63:AA63">SUM(J64:J66)</f>
        <v>0</v>
      </c>
      <c r="K63" s="28">
        <f t="shared" si="19"/>
        <v>0</v>
      </c>
      <c r="L63" s="28">
        <f t="shared" si="19"/>
        <v>0</v>
      </c>
      <c r="M63" s="28">
        <f t="shared" si="19"/>
        <v>0</v>
      </c>
      <c r="N63" s="28">
        <f t="shared" si="19"/>
        <v>0</v>
      </c>
      <c r="O63" s="28">
        <f t="shared" si="19"/>
        <v>0</v>
      </c>
      <c r="P63" s="28">
        <f t="shared" si="19"/>
        <v>0</v>
      </c>
      <c r="Q63" s="28">
        <f t="shared" si="19"/>
        <v>0</v>
      </c>
      <c r="R63" s="28">
        <f t="shared" si="19"/>
        <v>0</v>
      </c>
      <c r="S63" s="28">
        <f t="shared" si="19"/>
        <v>0</v>
      </c>
      <c r="T63" s="28">
        <f t="shared" si="19"/>
        <v>0</v>
      </c>
      <c r="U63" s="28">
        <f t="shared" si="19"/>
        <v>0</v>
      </c>
      <c r="V63" s="28">
        <f t="shared" si="19"/>
        <v>0</v>
      </c>
      <c r="W63" s="28">
        <f t="shared" si="19"/>
        <v>0</v>
      </c>
      <c r="X63" s="28">
        <f t="shared" si="19"/>
        <v>0</v>
      </c>
      <c r="Y63" s="28">
        <f t="shared" si="19"/>
        <v>0</v>
      </c>
      <c r="Z63" s="28">
        <f t="shared" si="19"/>
        <v>0</v>
      </c>
      <c r="AA63" s="28">
        <f t="shared" si="19"/>
        <v>0</v>
      </c>
      <c r="AB63" s="29"/>
    </row>
    <row r="64" spans="1:28" s="24" customFormat="1" ht="12.75">
      <c r="A64" s="98"/>
      <c r="B64" s="42"/>
      <c r="C64" s="31"/>
      <c r="D64" s="31"/>
      <c r="E64" s="31"/>
      <c r="F64" s="31"/>
      <c r="G64" s="31"/>
      <c r="H64" s="31"/>
      <c r="I64" s="3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 t="s">
        <v>37</v>
      </c>
    </row>
    <row r="65" spans="1:28" s="24" customFormat="1" ht="12.75">
      <c r="A65" s="98"/>
      <c r="B65" s="42"/>
      <c r="C65" s="31"/>
      <c r="D65" s="31"/>
      <c r="E65" s="31"/>
      <c r="F65" s="31"/>
      <c r="G65" s="31"/>
      <c r="H65" s="31"/>
      <c r="I65" s="3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 t="s">
        <v>37</v>
      </c>
    </row>
    <row r="66" spans="1:28" s="24" customFormat="1" ht="12.75">
      <c r="A66" s="98"/>
      <c r="B66" s="41"/>
      <c r="C66" s="34"/>
      <c r="D66" s="34"/>
      <c r="E66" s="34"/>
      <c r="F66" s="34"/>
      <c r="G66" s="34"/>
      <c r="H66" s="34"/>
      <c r="I66" s="34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6" t="s">
        <v>37</v>
      </c>
    </row>
    <row r="67" spans="1:28" s="27" customFormat="1" ht="18.75" customHeight="1">
      <c r="A67" s="98"/>
      <c r="B67" s="39" t="s">
        <v>24</v>
      </c>
      <c r="C67" s="92" t="s">
        <v>48</v>
      </c>
      <c r="D67" s="92"/>
      <c r="E67" s="92"/>
      <c r="F67" s="92"/>
      <c r="G67" s="92"/>
      <c r="H67" s="92"/>
      <c r="I67" s="92"/>
      <c r="J67" s="28">
        <f aca="true" t="shared" si="20" ref="J67:AA67">SUM(J68:J70)</f>
        <v>0</v>
      </c>
      <c r="K67" s="28">
        <f t="shared" si="20"/>
        <v>0</v>
      </c>
      <c r="L67" s="28">
        <f t="shared" si="20"/>
        <v>0</v>
      </c>
      <c r="M67" s="28">
        <f t="shared" si="20"/>
        <v>0</v>
      </c>
      <c r="N67" s="28">
        <f t="shared" si="20"/>
        <v>0</v>
      </c>
      <c r="O67" s="28">
        <f t="shared" si="20"/>
        <v>0</v>
      </c>
      <c r="P67" s="28">
        <f t="shared" si="20"/>
        <v>0</v>
      </c>
      <c r="Q67" s="28">
        <f t="shared" si="20"/>
        <v>0</v>
      </c>
      <c r="R67" s="28">
        <f t="shared" si="20"/>
        <v>0</v>
      </c>
      <c r="S67" s="28">
        <f t="shared" si="20"/>
        <v>0</v>
      </c>
      <c r="T67" s="28">
        <f t="shared" si="20"/>
        <v>0</v>
      </c>
      <c r="U67" s="28">
        <f t="shared" si="20"/>
        <v>0</v>
      </c>
      <c r="V67" s="28">
        <f t="shared" si="20"/>
        <v>0</v>
      </c>
      <c r="W67" s="28">
        <f t="shared" si="20"/>
        <v>0</v>
      </c>
      <c r="X67" s="28">
        <f t="shared" si="20"/>
        <v>0</v>
      </c>
      <c r="Y67" s="28">
        <f t="shared" si="20"/>
        <v>0</v>
      </c>
      <c r="Z67" s="28">
        <f t="shared" si="20"/>
        <v>0</v>
      </c>
      <c r="AA67" s="28">
        <f t="shared" si="20"/>
        <v>0</v>
      </c>
      <c r="AB67" s="29"/>
    </row>
    <row r="68" spans="1:28" s="24" customFormat="1" ht="12.75">
      <c r="A68" s="98"/>
      <c r="B68" s="42"/>
      <c r="C68" s="31"/>
      <c r="D68" s="31"/>
      <c r="E68" s="31"/>
      <c r="F68" s="31"/>
      <c r="G68" s="31"/>
      <c r="H68" s="31"/>
      <c r="I68" s="3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3" t="s">
        <v>37</v>
      </c>
    </row>
    <row r="69" spans="1:28" s="24" customFormat="1" ht="12.75">
      <c r="A69" s="98"/>
      <c r="B69" s="42"/>
      <c r="C69" s="31"/>
      <c r="D69" s="31"/>
      <c r="E69" s="31"/>
      <c r="F69" s="31"/>
      <c r="G69" s="31"/>
      <c r="H69" s="31"/>
      <c r="I69" s="31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3" t="s">
        <v>37</v>
      </c>
    </row>
    <row r="70" spans="1:28" s="24" customFormat="1" ht="12.75">
      <c r="A70" s="98"/>
      <c r="B70" s="41"/>
      <c r="C70" s="34"/>
      <c r="D70" s="34"/>
      <c r="E70" s="34"/>
      <c r="F70" s="34"/>
      <c r="G70" s="34"/>
      <c r="H70" s="34"/>
      <c r="I70" s="34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 t="s">
        <v>37</v>
      </c>
    </row>
    <row r="71" spans="2:28" s="24" customFormat="1" ht="26.25" customHeight="1">
      <c r="B71" s="53" t="s">
        <v>62</v>
      </c>
      <c r="C71" s="101" t="s">
        <v>61</v>
      </c>
      <c r="D71" s="101"/>
      <c r="E71" s="101"/>
      <c r="F71" s="101"/>
      <c r="G71" s="101"/>
      <c r="H71" s="101"/>
      <c r="I71" s="101"/>
      <c r="J71" s="25">
        <f>J72+J76</f>
        <v>0</v>
      </c>
      <c r="K71" s="25">
        <f aca="true" t="shared" si="21" ref="K71:AA71">K72+K76</f>
        <v>0</v>
      </c>
      <c r="L71" s="25">
        <f t="shared" si="21"/>
        <v>0</v>
      </c>
      <c r="M71" s="25">
        <f t="shared" si="21"/>
        <v>0</v>
      </c>
      <c r="N71" s="25">
        <f t="shared" si="21"/>
        <v>0</v>
      </c>
      <c r="O71" s="25">
        <f t="shared" si="21"/>
        <v>0</v>
      </c>
      <c r="P71" s="25">
        <f t="shared" si="21"/>
        <v>0</v>
      </c>
      <c r="Q71" s="25">
        <f t="shared" si="21"/>
        <v>0</v>
      </c>
      <c r="R71" s="25">
        <f t="shared" si="21"/>
        <v>0</v>
      </c>
      <c r="S71" s="25">
        <f t="shared" si="21"/>
        <v>0</v>
      </c>
      <c r="T71" s="25">
        <f t="shared" si="21"/>
        <v>0</v>
      </c>
      <c r="U71" s="25">
        <f t="shared" si="21"/>
        <v>0</v>
      </c>
      <c r="V71" s="25">
        <f t="shared" si="21"/>
        <v>0</v>
      </c>
      <c r="W71" s="25">
        <f t="shared" si="21"/>
        <v>0</v>
      </c>
      <c r="X71" s="25">
        <f t="shared" si="21"/>
        <v>0</v>
      </c>
      <c r="Y71" s="25">
        <f t="shared" si="21"/>
        <v>0</v>
      </c>
      <c r="Z71" s="25">
        <f t="shared" si="21"/>
        <v>0</v>
      </c>
      <c r="AA71" s="25">
        <f t="shared" si="21"/>
        <v>0</v>
      </c>
      <c r="AB71" s="26">
        <f>AB72+AB76</f>
        <v>0</v>
      </c>
    </row>
    <row r="72" spans="2:28" s="27" customFormat="1" ht="18.75" customHeight="1">
      <c r="B72" s="39" t="s">
        <v>46</v>
      </c>
      <c r="C72" s="92" t="s">
        <v>50</v>
      </c>
      <c r="D72" s="92"/>
      <c r="E72" s="92"/>
      <c r="F72" s="92"/>
      <c r="G72" s="92"/>
      <c r="H72" s="92"/>
      <c r="I72" s="92"/>
      <c r="J72" s="28">
        <f>SUM(J73:J75)</f>
        <v>0</v>
      </c>
      <c r="K72" s="28">
        <f aca="true" t="shared" si="22" ref="K72:AA72">SUM(K73:K75)</f>
        <v>0</v>
      </c>
      <c r="L72" s="28">
        <f t="shared" si="22"/>
        <v>0</v>
      </c>
      <c r="M72" s="28">
        <f t="shared" si="22"/>
        <v>0</v>
      </c>
      <c r="N72" s="28">
        <f t="shared" si="22"/>
        <v>0</v>
      </c>
      <c r="O72" s="28">
        <f t="shared" si="22"/>
        <v>0</v>
      </c>
      <c r="P72" s="28">
        <f t="shared" si="22"/>
        <v>0</v>
      </c>
      <c r="Q72" s="28">
        <f t="shared" si="22"/>
        <v>0</v>
      </c>
      <c r="R72" s="28">
        <f t="shared" si="22"/>
        <v>0</v>
      </c>
      <c r="S72" s="28">
        <f t="shared" si="22"/>
        <v>0</v>
      </c>
      <c r="T72" s="28">
        <f t="shared" si="22"/>
        <v>0</v>
      </c>
      <c r="U72" s="28">
        <f t="shared" si="22"/>
        <v>0</v>
      </c>
      <c r="V72" s="28">
        <f t="shared" si="22"/>
        <v>0</v>
      </c>
      <c r="W72" s="28">
        <f t="shared" si="22"/>
        <v>0</v>
      </c>
      <c r="X72" s="28">
        <f t="shared" si="22"/>
        <v>0</v>
      </c>
      <c r="Y72" s="28">
        <f t="shared" si="22"/>
        <v>0</v>
      </c>
      <c r="Z72" s="28">
        <f t="shared" si="22"/>
        <v>0</v>
      </c>
      <c r="AA72" s="28">
        <f t="shared" si="22"/>
        <v>0</v>
      </c>
      <c r="AB72" s="29"/>
    </row>
    <row r="73" spans="2:28" s="24" customFormat="1" ht="12.75">
      <c r="B73" s="40"/>
      <c r="C73" s="37"/>
      <c r="D73" s="31"/>
      <c r="E73" s="31"/>
      <c r="F73" s="31"/>
      <c r="G73" s="31"/>
      <c r="H73" s="31"/>
      <c r="I73" s="3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3" t="s">
        <v>37</v>
      </c>
    </row>
    <row r="74" spans="2:28" s="24" customFormat="1" ht="12.75">
      <c r="B74" s="40"/>
      <c r="C74" s="37"/>
      <c r="D74" s="31"/>
      <c r="E74" s="31"/>
      <c r="F74" s="31"/>
      <c r="G74" s="31"/>
      <c r="H74" s="31"/>
      <c r="I74" s="31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3" t="s">
        <v>37</v>
      </c>
    </row>
    <row r="75" spans="2:28" s="24" customFormat="1" ht="12.75">
      <c r="B75" s="41"/>
      <c r="C75" s="34"/>
      <c r="D75" s="34"/>
      <c r="E75" s="34"/>
      <c r="F75" s="34"/>
      <c r="G75" s="34"/>
      <c r="H75" s="34"/>
      <c r="I75" s="3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 t="s">
        <v>37</v>
      </c>
    </row>
    <row r="76" spans="2:28" s="27" customFormat="1" ht="18.75" customHeight="1">
      <c r="B76" s="39" t="s">
        <v>47</v>
      </c>
      <c r="C76" s="92" t="s">
        <v>49</v>
      </c>
      <c r="D76" s="92"/>
      <c r="E76" s="92"/>
      <c r="F76" s="92"/>
      <c r="G76" s="92"/>
      <c r="H76" s="92"/>
      <c r="I76" s="92"/>
      <c r="J76" s="28">
        <f>J77+J81</f>
        <v>0</v>
      </c>
      <c r="K76" s="28">
        <f aca="true" t="shared" si="23" ref="K76:AA76">K77+K81</f>
        <v>0</v>
      </c>
      <c r="L76" s="28">
        <f t="shared" si="23"/>
        <v>0</v>
      </c>
      <c r="M76" s="28">
        <f t="shared" si="23"/>
        <v>0</v>
      </c>
      <c r="N76" s="28">
        <f t="shared" si="23"/>
        <v>0</v>
      </c>
      <c r="O76" s="28">
        <f t="shared" si="23"/>
        <v>0</v>
      </c>
      <c r="P76" s="28">
        <f t="shared" si="23"/>
        <v>0</v>
      </c>
      <c r="Q76" s="28">
        <f t="shared" si="23"/>
        <v>0</v>
      </c>
      <c r="R76" s="28">
        <f t="shared" si="23"/>
        <v>0</v>
      </c>
      <c r="S76" s="28">
        <f t="shared" si="23"/>
        <v>0</v>
      </c>
      <c r="T76" s="28">
        <f t="shared" si="23"/>
        <v>0</v>
      </c>
      <c r="U76" s="28">
        <f t="shared" si="23"/>
        <v>0</v>
      </c>
      <c r="V76" s="28">
        <f t="shared" si="23"/>
        <v>0</v>
      </c>
      <c r="W76" s="28">
        <f t="shared" si="23"/>
        <v>0</v>
      </c>
      <c r="X76" s="28">
        <f t="shared" si="23"/>
        <v>0</v>
      </c>
      <c r="Y76" s="28">
        <f t="shared" si="23"/>
        <v>0</v>
      </c>
      <c r="Z76" s="28">
        <f t="shared" si="23"/>
        <v>0</v>
      </c>
      <c r="AA76" s="28">
        <f t="shared" si="23"/>
        <v>0</v>
      </c>
      <c r="AB76" s="30">
        <f>AB77+AB81</f>
        <v>0</v>
      </c>
    </row>
    <row r="77" spans="2:28" s="27" customFormat="1" ht="18.75" customHeight="1">
      <c r="B77" s="39" t="s">
        <v>64</v>
      </c>
      <c r="C77" s="92" t="s">
        <v>49</v>
      </c>
      <c r="D77" s="92"/>
      <c r="E77" s="92"/>
      <c r="F77" s="92"/>
      <c r="G77" s="92"/>
      <c r="H77" s="92"/>
      <c r="I77" s="92"/>
      <c r="J77" s="28">
        <f aca="true" t="shared" si="24" ref="J77:AA77">SUM(J78:J80)</f>
        <v>0</v>
      </c>
      <c r="K77" s="28">
        <f t="shared" si="24"/>
        <v>0</v>
      </c>
      <c r="L77" s="28">
        <f t="shared" si="24"/>
        <v>0</v>
      </c>
      <c r="M77" s="28">
        <f t="shared" si="24"/>
        <v>0</v>
      </c>
      <c r="N77" s="28">
        <f t="shared" si="24"/>
        <v>0</v>
      </c>
      <c r="O77" s="28">
        <f t="shared" si="24"/>
        <v>0</v>
      </c>
      <c r="P77" s="28">
        <f t="shared" si="24"/>
        <v>0</v>
      </c>
      <c r="Q77" s="28">
        <f t="shared" si="24"/>
        <v>0</v>
      </c>
      <c r="R77" s="28">
        <f t="shared" si="24"/>
        <v>0</v>
      </c>
      <c r="S77" s="28">
        <f t="shared" si="24"/>
        <v>0</v>
      </c>
      <c r="T77" s="28">
        <f t="shared" si="24"/>
        <v>0</v>
      </c>
      <c r="U77" s="28">
        <f t="shared" si="24"/>
        <v>0</v>
      </c>
      <c r="V77" s="28">
        <f t="shared" si="24"/>
        <v>0</v>
      </c>
      <c r="W77" s="28">
        <f t="shared" si="24"/>
        <v>0</v>
      </c>
      <c r="X77" s="28">
        <f t="shared" si="24"/>
        <v>0</v>
      </c>
      <c r="Y77" s="28">
        <f t="shared" si="24"/>
        <v>0</v>
      </c>
      <c r="Z77" s="28">
        <f t="shared" si="24"/>
        <v>0</v>
      </c>
      <c r="AA77" s="28">
        <f t="shared" si="24"/>
        <v>0</v>
      </c>
      <c r="AB77" s="29"/>
    </row>
    <row r="78" spans="2:28" s="24" customFormat="1" ht="12.75">
      <c r="B78" s="42"/>
      <c r="C78" s="31"/>
      <c r="D78" s="31"/>
      <c r="E78" s="31"/>
      <c r="F78" s="31"/>
      <c r="G78" s="31"/>
      <c r="H78" s="31"/>
      <c r="I78" s="3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3" t="s">
        <v>37</v>
      </c>
    </row>
    <row r="79" spans="2:28" s="24" customFormat="1" ht="12.75">
      <c r="B79" s="42"/>
      <c r="C79" s="31"/>
      <c r="D79" s="31"/>
      <c r="E79" s="31"/>
      <c r="F79" s="31"/>
      <c r="G79" s="31"/>
      <c r="H79" s="31"/>
      <c r="I79" s="31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 t="s">
        <v>37</v>
      </c>
    </row>
    <row r="80" spans="2:28" s="24" customFormat="1" ht="12.75">
      <c r="B80" s="41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 t="s">
        <v>37</v>
      </c>
    </row>
    <row r="81" spans="2:28" s="27" customFormat="1" ht="18.75" customHeight="1">
      <c r="B81" s="39" t="s">
        <v>65</v>
      </c>
      <c r="C81" s="92" t="s">
        <v>49</v>
      </c>
      <c r="D81" s="92"/>
      <c r="E81" s="92"/>
      <c r="F81" s="92"/>
      <c r="G81" s="92"/>
      <c r="H81" s="92"/>
      <c r="I81" s="92"/>
      <c r="J81" s="28">
        <f aca="true" t="shared" si="25" ref="J81:AA81">SUM(J82:J84)</f>
        <v>0</v>
      </c>
      <c r="K81" s="28">
        <f t="shared" si="25"/>
        <v>0</v>
      </c>
      <c r="L81" s="28">
        <f t="shared" si="25"/>
        <v>0</v>
      </c>
      <c r="M81" s="28">
        <f t="shared" si="25"/>
        <v>0</v>
      </c>
      <c r="N81" s="28">
        <f t="shared" si="25"/>
        <v>0</v>
      </c>
      <c r="O81" s="28">
        <f t="shared" si="25"/>
        <v>0</v>
      </c>
      <c r="P81" s="28">
        <f t="shared" si="25"/>
        <v>0</v>
      </c>
      <c r="Q81" s="28">
        <f t="shared" si="25"/>
        <v>0</v>
      </c>
      <c r="R81" s="28">
        <f t="shared" si="25"/>
        <v>0</v>
      </c>
      <c r="S81" s="28">
        <f t="shared" si="25"/>
        <v>0</v>
      </c>
      <c r="T81" s="28">
        <f t="shared" si="25"/>
        <v>0</v>
      </c>
      <c r="U81" s="28">
        <f t="shared" si="25"/>
        <v>0</v>
      </c>
      <c r="V81" s="28">
        <f t="shared" si="25"/>
        <v>0</v>
      </c>
      <c r="W81" s="28">
        <f t="shared" si="25"/>
        <v>0</v>
      </c>
      <c r="X81" s="28">
        <f t="shared" si="25"/>
        <v>0</v>
      </c>
      <c r="Y81" s="28">
        <f t="shared" si="25"/>
        <v>0</v>
      </c>
      <c r="Z81" s="28">
        <f t="shared" si="25"/>
        <v>0</v>
      </c>
      <c r="AA81" s="28">
        <f t="shared" si="25"/>
        <v>0</v>
      </c>
      <c r="AB81" s="29"/>
    </row>
    <row r="82" spans="2:28" s="24" customFormat="1" ht="12.75">
      <c r="B82" s="42"/>
      <c r="C82" s="31"/>
      <c r="D82" s="31"/>
      <c r="E82" s="31"/>
      <c r="F82" s="31"/>
      <c r="G82" s="31"/>
      <c r="H82" s="31"/>
      <c r="I82" s="3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3" t="s">
        <v>37</v>
      </c>
    </row>
    <row r="83" spans="2:28" s="24" customFormat="1" ht="12.75">
      <c r="B83" s="42"/>
      <c r="C83" s="31"/>
      <c r="D83" s="31"/>
      <c r="E83" s="31"/>
      <c r="F83" s="31"/>
      <c r="G83" s="31"/>
      <c r="H83" s="31"/>
      <c r="I83" s="3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3" t="s">
        <v>37</v>
      </c>
    </row>
    <row r="84" spans="2:28" s="24" customFormat="1" ht="12.75">
      <c r="B84" s="41"/>
      <c r="C84" s="34"/>
      <c r="D84" s="34"/>
      <c r="E84" s="34"/>
      <c r="F84" s="34"/>
      <c r="G84" s="34"/>
      <c r="H84" s="34"/>
      <c r="I84" s="34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 t="s">
        <v>37</v>
      </c>
    </row>
    <row r="85" spans="2:28" s="24" customFormat="1" ht="33.75" customHeight="1">
      <c r="B85" s="53" t="s">
        <v>66</v>
      </c>
      <c r="C85" s="94" t="s">
        <v>63</v>
      </c>
      <c r="D85" s="95"/>
      <c r="E85" s="95"/>
      <c r="F85" s="95"/>
      <c r="G85" s="95"/>
      <c r="H85" s="95"/>
      <c r="I85" s="96"/>
      <c r="J85" s="25">
        <f>J86+J90</f>
        <v>0</v>
      </c>
      <c r="K85" s="25">
        <f aca="true" t="shared" si="26" ref="K85:AA85">K86+K90</f>
        <v>0</v>
      </c>
      <c r="L85" s="25">
        <f t="shared" si="26"/>
        <v>0</v>
      </c>
      <c r="M85" s="25">
        <f t="shared" si="26"/>
        <v>0</v>
      </c>
      <c r="N85" s="25">
        <f t="shared" si="26"/>
        <v>0</v>
      </c>
      <c r="O85" s="25">
        <f t="shared" si="26"/>
        <v>0</v>
      </c>
      <c r="P85" s="25">
        <f t="shared" si="26"/>
        <v>0</v>
      </c>
      <c r="Q85" s="25">
        <f t="shared" si="26"/>
        <v>0</v>
      </c>
      <c r="R85" s="25">
        <f t="shared" si="26"/>
        <v>0</v>
      </c>
      <c r="S85" s="25">
        <f t="shared" si="26"/>
        <v>0</v>
      </c>
      <c r="T85" s="25">
        <f t="shared" si="26"/>
        <v>0</v>
      </c>
      <c r="U85" s="25">
        <f t="shared" si="26"/>
        <v>0</v>
      </c>
      <c r="V85" s="25">
        <f t="shared" si="26"/>
        <v>0</v>
      </c>
      <c r="W85" s="25">
        <f t="shared" si="26"/>
        <v>0</v>
      </c>
      <c r="X85" s="25">
        <f t="shared" si="26"/>
        <v>0</v>
      </c>
      <c r="Y85" s="25">
        <f t="shared" si="26"/>
        <v>0</v>
      </c>
      <c r="Z85" s="25">
        <f t="shared" si="26"/>
        <v>0</v>
      </c>
      <c r="AA85" s="25">
        <f t="shared" si="26"/>
        <v>0</v>
      </c>
      <c r="AB85" s="26">
        <f>AB86+AB90</f>
        <v>0</v>
      </c>
    </row>
    <row r="86" spans="2:28" s="27" customFormat="1" ht="18.75" customHeight="1">
      <c r="B86" s="39" t="s">
        <v>67</v>
      </c>
      <c r="C86" s="92" t="s">
        <v>50</v>
      </c>
      <c r="D86" s="92"/>
      <c r="E86" s="92"/>
      <c r="F86" s="92"/>
      <c r="G86" s="92"/>
      <c r="H86" s="92"/>
      <c r="I86" s="92"/>
      <c r="J86" s="28">
        <f>SUM(J87:J89)</f>
        <v>0</v>
      </c>
      <c r="K86" s="28">
        <f aca="true" t="shared" si="27" ref="K86:AA86">SUM(K87:K89)</f>
        <v>0</v>
      </c>
      <c r="L86" s="28">
        <f t="shared" si="27"/>
        <v>0</v>
      </c>
      <c r="M86" s="28">
        <f t="shared" si="27"/>
        <v>0</v>
      </c>
      <c r="N86" s="28">
        <f t="shared" si="27"/>
        <v>0</v>
      </c>
      <c r="O86" s="28">
        <f t="shared" si="27"/>
        <v>0</v>
      </c>
      <c r="P86" s="28">
        <f t="shared" si="27"/>
        <v>0</v>
      </c>
      <c r="Q86" s="28">
        <f t="shared" si="27"/>
        <v>0</v>
      </c>
      <c r="R86" s="28">
        <f t="shared" si="27"/>
        <v>0</v>
      </c>
      <c r="S86" s="28">
        <f t="shared" si="27"/>
        <v>0</v>
      </c>
      <c r="T86" s="28">
        <f t="shared" si="27"/>
        <v>0</v>
      </c>
      <c r="U86" s="28">
        <f t="shared" si="27"/>
        <v>0</v>
      </c>
      <c r="V86" s="28">
        <f t="shared" si="27"/>
        <v>0</v>
      </c>
      <c r="W86" s="28">
        <f t="shared" si="27"/>
        <v>0</v>
      </c>
      <c r="X86" s="28">
        <f t="shared" si="27"/>
        <v>0</v>
      </c>
      <c r="Y86" s="28">
        <f t="shared" si="27"/>
        <v>0</v>
      </c>
      <c r="Z86" s="28">
        <f t="shared" si="27"/>
        <v>0</v>
      </c>
      <c r="AA86" s="28">
        <f t="shared" si="27"/>
        <v>0</v>
      </c>
      <c r="AB86" s="29"/>
    </row>
    <row r="87" spans="2:28" s="24" customFormat="1" ht="12.75">
      <c r="B87" s="40"/>
      <c r="C87" s="37"/>
      <c r="D87" s="31"/>
      <c r="E87" s="31"/>
      <c r="F87" s="31"/>
      <c r="G87" s="31"/>
      <c r="H87" s="31"/>
      <c r="I87" s="3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3" t="s">
        <v>37</v>
      </c>
    </row>
    <row r="88" spans="2:28" s="24" customFormat="1" ht="12.75">
      <c r="B88" s="40"/>
      <c r="C88" s="37"/>
      <c r="D88" s="31"/>
      <c r="E88" s="31"/>
      <c r="F88" s="31"/>
      <c r="G88" s="31"/>
      <c r="H88" s="31"/>
      <c r="I88" s="31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3" t="s">
        <v>37</v>
      </c>
    </row>
    <row r="89" spans="2:28" s="24" customFormat="1" ht="12.75">
      <c r="B89" s="41"/>
      <c r="C89" s="34"/>
      <c r="D89" s="34"/>
      <c r="E89" s="34"/>
      <c r="F89" s="34"/>
      <c r="G89" s="34"/>
      <c r="H89" s="34"/>
      <c r="I89" s="34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 t="s">
        <v>37</v>
      </c>
    </row>
    <row r="90" spans="2:28" s="27" customFormat="1" ht="18.75" customHeight="1">
      <c r="B90" s="39" t="s">
        <v>68</v>
      </c>
      <c r="C90" s="92" t="s">
        <v>49</v>
      </c>
      <c r="D90" s="92"/>
      <c r="E90" s="92"/>
      <c r="F90" s="92"/>
      <c r="G90" s="92"/>
      <c r="H90" s="92"/>
      <c r="I90" s="92"/>
      <c r="J90" s="28">
        <f>J91+J95</f>
        <v>0</v>
      </c>
      <c r="K90" s="28">
        <f aca="true" t="shared" si="28" ref="K90:AA90">K91+K95</f>
        <v>0</v>
      </c>
      <c r="L90" s="28">
        <f t="shared" si="28"/>
        <v>0</v>
      </c>
      <c r="M90" s="28">
        <f t="shared" si="28"/>
        <v>0</v>
      </c>
      <c r="N90" s="28">
        <f t="shared" si="28"/>
        <v>0</v>
      </c>
      <c r="O90" s="28">
        <f t="shared" si="28"/>
        <v>0</v>
      </c>
      <c r="P90" s="28">
        <f t="shared" si="28"/>
        <v>0</v>
      </c>
      <c r="Q90" s="28">
        <f t="shared" si="28"/>
        <v>0</v>
      </c>
      <c r="R90" s="28">
        <f t="shared" si="28"/>
        <v>0</v>
      </c>
      <c r="S90" s="28">
        <f t="shared" si="28"/>
        <v>0</v>
      </c>
      <c r="T90" s="28">
        <f t="shared" si="28"/>
        <v>0</v>
      </c>
      <c r="U90" s="28">
        <f t="shared" si="28"/>
        <v>0</v>
      </c>
      <c r="V90" s="28">
        <f t="shared" si="28"/>
        <v>0</v>
      </c>
      <c r="W90" s="28">
        <f t="shared" si="28"/>
        <v>0</v>
      </c>
      <c r="X90" s="28">
        <f t="shared" si="28"/>
        <v>0</v>
      </c>
      <c r="Y90" s="28">
        <f t="shared" si="28"/>
        <v>0</v>
      </c>
      <c r="Z90" s="28">
        <f t="shared" si="28"/>
        <v>0</v>
      </c>
      <c r="AA90" s="28">
        <f t="shared" si="28"/>
        <v>0</v>
      </c>
      <c r="AB90" s="30">
        <f>AB91+AB95</f>
        <v>0</v>
      </c>
    </row>
    <row r="91" spans="2:28" s="27" customFormat="1" ht="18.75" customHeight="1">
      <c r="B91" s="39" t="s">
        <v>69</v>
      </c>
      <c r="C91" s="92" t="s">
        <v>49</v>
      </c>
      <c r="D91" s="92"/>
      <c r="E91" s="92"/>
      <c r="F91" s="92"/>
      <c r="G91" s="92"/>
      <c r="H91" s="92"/>
      <c r="I91" s="92"/>
      <c r="J91" s="28">
        <f aca="true" t="shared" si="29" ref="J91:AA91">SUM(J92:J94)</f>
        <v>0</v>
      </c>
      <c r="K91" s="28">
        <f t="shared" si="29"/>
        <v>0</v>
      </c>
      <c r="L91" s="28">
        <f t="shared" si="29"/>
        <v>0</v>
      </c>
      <c r="M91" s="28">
        <f t="shared" si="29"/>
        <v>0</v>
      </c>
      <c r="N91" s="28">
        <f t="shared" si="29"/>
        <v>0</v>
      </c>
      <c r="O91" s="28">
        <f t="shared" si="29"/>
        <v>0</v>
      </c>
      <c r="P91" s="28">
        <f t="shared" si="29"/>
        <v>0</v>
      </c>
      <c r="Q91" s="28">
        <f t="shared" si="29"/>
        <v>0</v>
      </c>
      <c r="R91" s="28">
        <f t="shared" si="29"/>
        <v>0</v>
      </c>
      <c r="S91" s="28">
        <f t="shared" si="29"/>
        <v>0</v>
      </c>
      <c r="T91" s="28">
        <f t="shared" si="29"/>
        <v>0</v>
      </c>
      <c r="U91" s="28">
        <f t="shared" si="29"/>
        <v>0</v>
      </c>
      <c r="V91" s="28">
        <f t="shared" si="29"/>
        <v>0</v>
      </c>
      <c r="W91" s="28">
        <f t="shared" si="29"/>
        <v>0</v>
      </c>
      <c r="X91" s="28">
        <f t="shared" si="29"/>
        <v>0</v>
      </c>
      <c r="Y91" s="28">
        <f t="shared" si="29"/>
        <v>0</v>
      </c>
      <c r="Z91" s="28">
        <f t="shared" si="29"/>
        <v>0</v>
      </c>
      <c r="AA91" s="28">
        <f t="shared" si="29"/>
        <v>0</v>
      </c>
      <c r="AB91" s="29"/>
    </row>
    <row r="92" spans="2:28" s="24" customFormat="1" ht="12.75">
      <c r="B92" s="42"/>
      <c r="C92" s="31"/>
      <c r="D92" s="31"/>
      <c r="E92" s="31"/>
      <c r="F92" s="31"/>
      <c r="G92" s="31"/>
      <c r="H92" s="31"/>
      <c r="I92" s="3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3" t="s">
        <v>37</v>
      </c>
    </row>
    <row r="93" spans="2:28" s="24" customFormat="1" ht="12.75">
      <c r="B93" s="42"/>
      <c r="C93" s="31"/>
      <c r="D93" s="31"/>
      <c r="E93" s="31"/>
      <c r="F93" s="31"/>
      <c r="G93" s="31"/>
      <c r="H93" s="31"/>
      <c r="I93" s="31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3" t="s">
        <v>37</v>
      </c>
    </row>
    <row r="94" spans="2:28" s="24" customFormat="1" ht="12.75">
      <c r="B94" s="41"/>
      <c r="C94" s="34"/>
      <c r="D94" s="34"/>
      <c r="E94" s="34"/>
      <c r="F94" s="34"/>
      <c r="G94" s="34"/>
      <c r="H94" s="34"/>
      <c r="I94" s="34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 t="s">
        <v>37</v>
      </c>
    </row>
    <row r="95" spans="2:28" s="27" customFormat="1" ht="18.75" customHeight="1">
      <c r="B95" s="39" t="s">
        <v>70</v>
      </c>
      <c r="C95" s="92" t="s">
        <v>49</v>
      </c>
      <c r="D95" s="92"/>
      <c r="E95" s="92"/>
      <c r="F95" s="92"/>
      <c r="G95" s="92"/>
      <c r="H95" s="92"/>
      <c r="I95" s="92"/>
      <c r="J95" s="28">
        <f aca="true" t="shared" si="30" ref="J95:AA95">SUM(J96:J98)</f>
        <v>0</v>
      </c>
      <c r="K95" s="28">
        <f t="shared" si="30"/>
        <v>0</v>
      </c>
      <c r="L95" s="28">
        <f t="shared" si="30"/>
        <v>0</v>
      </c>
      <c r="M95" s="28">
        <f t="shared" si="30"/>
        <v>0</v>
      </c>
      <c r="N95" s="28">
        <f t="shared" si="30"/>
        <v>0</v>
      </c>
      <c r="O95" s="28">
        <f t="shared" si="30"/>
        <v>0</v>
      </c>
      <c r="P95" s="28">
        <f t="shared" si="30"/>
        <v>0</v>
      </c>
      <c r="Q95" s="28">
        <f t="shared" si="30"/>
        <v>0</v>
      </c>
      <c r="R95" s="28">
        <f t="shared" si="30"/>
        <v>0</v>
      </c>
      <c r="S95" s="28">
        <f t="shared" si="30"/>
        <v>0</v>
      </c>
      <c r="T95" s="28">
        <f t="shared" si="30"/>
        <v>0</v>
      </c>
      <c r="U95" s="28">
        <f t="shared" si="30"/>
        <v>0</v>
      </c>
      <c r="V95" s="28">
        <f t="shared" si="30"/>
        <v>0</v>
      </c>
      <c r="W95" s="28">
        <f t="shared" si="30"/>
        <v>0</v>
      </c>
      <c r="X95" s="28">
        <f t="shared" si="30"/>
        <v>0</v>
      </c>
      <c r="Y95" s="28">
        <f t="shared" si="30"/>
        <v>0</v>
      </c>
      <c r="Z95" s="28">
        <f t="shared" si="30"/>
        <v>0</v>
      </c>
      <c r="AA95" s="28">
        <f t="shared" si="30"/>
        <v>0</v>
      </c>
      <c r="AB95" s="29"/>
    </row>
    <row r="96" spans="2:28" s="24" customFormat="1" ht="12.75">
      <c r="B96" s="42"/>
      <c r="C96" s="31"/>
      <c r="D96" s="31"/>
      <c r="E96" s="31"/>
      <c r="F96" s="31"/>
      <c r="G96" s="31"/>
      <c r="H96" s="31"/>
      <c r="I96" s="3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3" t="s">
        <v>37</v>
      </c>
    </row>
    <row r="97" spans="2:28" s="24" customFormat="1" ht="12.75">
      <c r="B97" s="42"/>
      <c r="C97" s="31"/>
      <c r="D97" s="31"/>
      <c r="E97" s="31"/>
      <c r="F97" s="31"/>
      <c r="G97" s="31"/>
      <c r="H97" s="31"/>
      <c r="I97" s="3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3" t="s">
        <v>37</v>
      </c>
    </row>
    <row r="98" spans="2:28" s="24" customFormat="1" ht="12.75">
      <c r="B98" s="41"/>
      <c r="C98" s="34"/>
      <c r="D98" s="34"/>
      <c r="E98" s="34"/>
      <c r="F98" s="34"/>
      <c r="G98" s="34"/>
      <c r="H98" s="34"/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6" t="s">
        <v>37</v>
      </c>
    </row>
    <row r="99" spans="2:28" s="24" customFormat="1" ht="33.75" customHeight="1">
      <c r="B99" s="53" t="s">
        <v>71</v>
      </c>
      <c r="C99" s="94" t="s">
        <v>76</v>
      </c>
      <c r="D99" s="95"/>
      <c r="E99" s="95"/>
      <c r="F99" s="95"/>
      <c r="G99" s="95"/>
      <c r="H99" s="95"/>
      <c r="I99" s="96"/>
      <c r="J99" s="25">
        <f>J100+J104</f>
        <v>0</v>
      </c>
      <c r="K99" s="25">
        <f aca="true" t="shared" si="31" ref="K99:AA99">K100+K104</f>
        <v>0</v>
      </c>
      <c r="L99" s="25">
        <f t="shared" si="31"/>
        <v>0</v>
      </c>
      <c r="M99" s="25">
        <f t="shared" si="31"/>
        <v>0</v>
      </c>
      <c r="N99" s="25">
        <f t="shared" si="31"/>
        <v>0</v>
      </c>
      <c r="O99" s="25">
        <f t="shared" si="31"/>
        <v>0</v>
      </c>
      <c r="P99" s="25">
        <f t="shared" si="31"/>
        <v>0</v>
      </c>
      <c r="Q99" s="25">
        <f t="shared" si="31"/>
        <v>0</v>
      </c>
      <c r="R99" s="25">
        <f t="shared" si="31"/>
        <v>0</v>
      </c>
      <c r="S99" s="25">
        <f t="shared" si="31"/>
        <v>0</v>
      </c>
      <c r="T99" s="25">
        <f t="shared" si="31"/>
        <v>0</v>
      </c>
      <c r="U99" s="25">
        <f t="shared" si="31"/>
        <v>0</v>
      </c>
      <c r="V99" s="25">
        <f t="shared" si="31"/>
        <v>0</v>
      </c>
      <c r="W99" s="25">
        <f t="shared" si="31"/>
        <v>0</v>
      </c>
      <c r="X99" s="25">
        <f t="shared" si="31"/>
        <v>0</v>
      </c>
      <c r="Y99" s="25">
        <f t="shared" si="31"/>
        <v>0</v>
      </c>
      <c r="Z99" s="25">
        <f t="shared" si="31"/>
        <v>0</v>
      </c>
      <c r="AA99" s="25">
        <f t="shared" si="31"/>
        <v>0</v>
      </c>
      <c r="AB99" s="26">
        <f>AB100+AB104</f>
        <v>0</v>
      </c>
    </row>
    <row r="100" spans="2:28" s="27" customFormat="1" ht="18.75" customHeight="1">
      <c r="B100" s="39" t="s">
        <v>72</v>
      </c>
      <c r="C100" s="92" t="s">
        <v>77</v>
      </c>
      <c r="D100" s="92"/>
      <c r="E100" s="92"/>
      <c r="F100" s="92"/>
      <c r="G100" s="92"/>
      <c r="H100" s="92"/>
      <c r="I100" s="92"/>
      <c r="J100" s="28">
        <f>SUM(J101:J103)</f>
        <v>0</v>
      </c>
      <c r="K100" s="28">
        <f aca="true" t="shared" si="32" ref="K100:AA100">SUM(K101:K103)</f>
        <v>0</v>
      </c>
      <c r="L100" s="28">
        <f t="shared" si="32"/>
        <v>0</v>
      </c>
      <c r="M100" s="28">
        <f t="shared" si="32"/>
        <v>0</v>
      </c>
      <c r="N100" s="28">
        <f t="shared" si="32"/>
        <v>0</v>
      </c>
      <c r="O100" s="28">
        <f t="shared" si="32"/>
        <v>0</v>
      </c>
      <c r="P100" s="28">
        <f t="shared" si="32"/>
        <v>0</v>
      </c>
      <c r="Q100" s="28">
        <f t="shared" si="32"/>
        <v>0</v>
      </c>
      <c r="R100" s="28">
        <f t="shared" si="32"/>
        <v>0</v>
      </c>
      <c r="S100" s="28">
        <f t="shared" si="32"/>
        <v>0</v>
      </c>
      <c r="T100" s="28">
        <f t="shared" si="32"/>
        <v>0</v>
      </c>
      <c r="U100" s="28">
        <f t="shared" si="32"/>
        <v>0</v>
      </c>
      <c r="V100" s="28">
        <f t="shared" si="32"/>
        <v>0</v>
      </c>
      <c r="W100" s="28">
        <f t="shared" si="32"/>
        <v>0</v>
      </c>
      <c r="X100" s="28">
        <f t="shared" si="32"/>
        <v>0</v>
      </c>
      <c r="Y100" s="28">
        <f t="shared" si="32"/>
        <v>0</v>
      </c>
      <c r="Z100" s="28">
        <f t="shared" si="32"/>
        <v>0</v>
      </c>
      <c r="AA100" s="28">
        <f t="shared" si="32"/>
        <v>0</v>
      </c>
      <c r="AB100" s="29"/>
    </row>
    <row r="101" spans="2:28" s="24" customFormat="1" ht="12.75">
      <c r="B101" s="40"/>
      <c r="C101" s="37"/>
      <c r="D101" s="31"/>
      <c r="E101" s="31"/>
      <c r="F101" s="31"/>
      <c r="G101" s="31"/>
      <c r="H101" s="31"/>
      <c r="I101" s="3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 t="s">
        <v>37</v>
      </c>
    </row>
    <row r="102" spans="2:28" s="24" customFormat="1" ht="12.75">
      <c r="B102" s="40"/>
      <c r="C102" s="37"/>
      <c r="D102" s="31"/>
      <c r="E102" s="31"/>
      <c r="F102" s="31"/>
      <c r="G102" s="31"/>
      <c r="H102" s="31"/>
      <c r="I102" s="31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3" t="s">
        <v>37</v>
      </c>
    </row>
    <row r="103" spans="2:28" s="24" customFormat="1" ht="12.75">
      <c r="B103" s="41"/>
      <c r="C103" s="34"/>
      <c r="D103" s="34"/>
      <c r="E103" s="34"/>
      <c r="F103" s="34"/>
      <c r="G103" s="34"/>
      <c r="H103" s="34"/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6" t="s">
        <v>37</v>
      </c>
    </row>
    <row r="104" spans="2:28" s="27" customFormat="1" ht="18.75" customHeight="1">
      <c r="B104" s="39" t="s">
        <v>73</v>
      </c>
      <c r="C104" s="92" t="s">
        <v>78</v>
      </c>
      <c r="D104" s="92"/>
      <c r="E104" s="92"/>
      <c r="F104" s="92"/>
      <c r="G104" s="92"/>
      <c r="H104" s="92"/>
      <c r="I104" s="92"/>
      <c r="J104" s="28">
        <f>J105+J109</f>
        <v>0</v>
      </c>
      <c r="K104" s="28">
        <f aca="true" t="shared" si="33" ref="K104:AA104">K105+K109</f>
        <v>0</v>
      </c>
      <c r="L104" s="28">
        <f t="shared" si="33"/>
        <v>0</v>
      </c>
      <c r="M104" s="28">
        <f t="shared" si="33"/>
        <v>0</v>
      </c>
      <c r="N104" s="28">
        <f t="shared" si="33"/>
        <v>0</v>
      </c>
      <c r="O104" s="28">
        <f t="shared" si="33"/>
        <v>0</v>
      </c>
      <c r="P104" s="28">
        <f t="shared" si="33"/>
        <v>0</v>
      </c>
      <c r="Q104" s="28">
        <f t="shared" si="33"/>
        <v>0</v>
      </c>
      <c r="R104" s="28">
        <f t="shared" si="33"/>
        <v>0</v>
      </c>
      <c r="S104" s="28">
        <f t="shared" si="33"/>
        <v>0</v>
      </c>
      <c r="T104" s="28">
        <f t="shared" si="33"/>
        <v>0</v>
      </c>
      <c r="U104" s="28">
        <f t="shared" si="33"/>
        <v>0</v>
      </c>
      <c r="V104" s="28">
        <f t="shared" si="33"/>
        <v>0</v>
      </c>
      <c r="W104" s="28">
        <f t="shared" si="33"/>
        <v>0</v>
      </c>
      <c r="X104" s="28">
        <f t="shared" si="33"/>
        <v>0</v>
      </c>
      <c r="Y104" s="28">
        <f t="shared" si="33"/>
        <v>0</v>
      </c>
      <c r="Z104" s="28">
        <f t="shared" si="33"/>
        <v>0</v>
      </c>
      <c r="AA104" s="28">
        <f t="shared" si="33"/>
        <v>0</v>
      </c>
      <c r="AB104" s="30">
        <f>AB105+AB109</f>
        <v>0</v>
      </c>
    </row>
    <row r="105" spans="2:28" s="27" customFormat="1" ht="18.75" customHeight="1">
      <c r="B105" s="39" t="s">
        <v>74</v>
      </c>
      <c r="C105" s="92" t="s">
        <v>78</v>
      </c>
      <c r="D105" s="92"/>
      <c r="E105" s="92"/>
      <c r="F105" s="92"/>
      <c r="G105" s="92"/>
      <c r="H105" s="92"/>
      <c r="I105" s="92"/>
      <c r="J105" s="28">
        <f aca="true" t="shared" si="34" ref="J105:AA105">SUM(J106:J108)</f>
        <v>0</v>
      </c>
      <c r="K105" s="28">
        <f t="shared" si="34"/>
        <v>0</v>
      </c>
      <c r="L105" s="28">
        <f t="shared" si="34"/>
        <v>0</v>
      </c>
      <c r="M105" s="28">
        <f t="shared" si="34"/>
        <v>0</v>
      </c>
      <c r="N105" s="28">
        <f t="shared" si="34"/>
        <v>0</v>
      </c>
      <c r="O105" s="28">
        <f t="shared" si="34"/>
        <v>0</v>
      </c>
      <c r="P105" s="28">
        <f t="shared" si="34"/>
        <v>0</v>
      </c>
      <c r="Q105" s="28">
        <f t="shared" si="34"/>
        <v>0</v>
      </c>
      <c r="R105" s="28">
        <f t="shared" si="34"/>
        <v>0</v>
      </c>
      <c r="S105" s="28">
        <f t="shared" si="34"/>
        <v>0</v>
      </c>
      <c r="T105" s="28">
        <f t="shared" si="34"/>
        <v>0</v>
      </c>
      <c r="U105" s="28">
        <f t="shared" si="34"/>
        <v>0</v>
      </c>
      <c r="V105" s="28">
        <f t="shared" si="34"/>
        <v>0</v>
      </c>
      <c r="W105" s="28">
        <f t="shared" si="34"/>
        <v>0</v>
      </c>
      <c r="X105" s="28">
        <f t="shared" si="34"/>
        <v>0</v>
      </c>
      <c r="Y105" s="28">
        <f t="shared" si="34"/>
        <v>0</v>
      </c>
      <c r="Z105" s="28">
        <f t="shared" si="34"/>
        <v>0</v>
      </c>
      <c r="AA105" s="28">
        <f t="shared" si="34"/>
        <v>0</v>
      </c>
      <c r="AB105" s="29"/>
    </row>
    <row r="106" spans="2:28" s="24" customFormat="1" ht="12.75">
      <c r="B106" s="42"/>
      <c r="C106" s="31"/>
      <c r="D106" s="31"/>
      <c r="E106" s="31"/>
      <c r="F106" s="31"/>
      <c r="G106" s="31"/>
      <c r="H106" s="31"/>
      <c r="I106" s="3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 t="s">
        <v>37</v>
      </c>
    </row>
    <row r="107" spans="2:28" s="24" customFormat="1" ht="12.75">
      <c r="B107" s="42"/>
      <c r="C107" s="31"/>
      <c r="D107" s="31"/>
      <c r="E107" s="31"/>
      <c r="F107" s="31"/>
      <c r="G107" s="31"/>
      <c r="H107" s="31"/>
      <c r="I107" s="3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3" t="s">
        <v>37</v>
      </c>
    </row>
    <row r="108" spans="2:28" s="24" customFormat="1" ht="12.75">
      <c r="B108" s="41"/>
      <c r="C108" s="34"/>
      <c r="D108" s="34"/>
      <c r="E108" s="34"/>
      <c r="F108" s="34"/>
      <c r="G108" s="34"/>
      <c r="H108" s="34"/>
      <c r="I108" s="34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6" t="s">
        <v>37</v>
      </c>
    </row>
    <row r="109" spans="2:28" s="27" customFormat="1" ht="18.75" customHeight="1">
      <c r="B109" s="39" t="s">
        <v>75</v>
      </c>
      <c r="C109" s="92" t="s">
        <v>78</v>
      </c>
      <c r="D109" s="92"/>
      <c r="E109" s="92"/>
      <c r="F109" s="92"/>
      <c r="G109" s="92"/>
      <c r="H109" s="92"/>
      <c r="I109" s="92"/>
      <c r="J109" s="28">
        <f aca="true" t="shared" si="35" ref="J109:AA109">SUM(J110:J112)</f>
        <v>0</v>
      </c>
      <c r="K109" s="28">
        <f t="shared" si="35"/>
        <v>0</v>
      </c>
      <c r="L109" s="28">
        <f t="shared" si="35"/>
        <v>0</v>
      </c>
      <c r="M109" s="28">
        <f t="shared" si="35"/>
        <v>0</v>
      </c>
      <c r="N109" s="28">
        <f t="shared" si="35"/>
        <v>0</v>
      </c>
      <c r="O109" s="28">
        <f t="shared" si="35"/>
        <v>0</v>
      </c>
      <c r="P109" s="28">
        <f t="shared" si="35"/>
        <v>0</v>
      </c>
      <c r="Q109" s="28">
        <f t="shared" si="35"/>
        <v>0</v>
      </c>
      <c r="R109" s="28">
        <f t="shared" si="35"/>
        <v>0</v>
      </c>
      <c r="S109" s="28">
        <f t="shared" si="35"/>
        <v>0</v>
      </c>
      <c r="T109" s="28">
        <f t="shared" si="35"/>
        <v>0</v>
      </c>
      <c r="U109" s="28">
        <f t="shared" si="35"/>
        <v>0</v>
      </c>
      <c r="V109" s="28">
        <f t="shared" si="35"/>
        <v>0</v>
      </c>
      <c r="W109" s="28">
        <f t="shared" si="35"/>
        <v>0</v>
      </c>
      <c r="X109" s="28">
        <f t="shared" si="35"/>
        <v>0</v>
      </c>
      <c r="Y109" s="28">
        <f t="shared" si="35"/>
        <v>0</v>
      </c>
      <c r="Z109" s="28">
        <f t="shared" si="35"/>
        <v>0</v>
      </c>
      <c r="AA109" s="28">
        <f t="shared" si="35"/>
        <v>0</v>
      </c>
      <c r="AB109" s="29"/>
    </row>
    <row r="110" spans="2:28" s="24" customFormat="1" ht="12.75">
      <c r="B110" s="42"/>
      <c r="C110" s="31"/>
      <c r="D110" s="31"/>
      <c r="E110" s="31"/>
      <c r="F110" s="31"/>
      <c r="G110" s="31"/>
      <c r="H110" s="31"/>
      <c r="I110" s="3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 t="s">
        <v>37</v>
      </c>
    </row>
    <row r="111" spans="2:28" s="24" customFormat="1" ht="12.75">
      <c r="B111" s="42"/>
      <c r="C111" s="31"/>
      <c r="D111" s="31"/>
      <c r="E111" s="31"/>
      <c r="F111" s="31"/>
      <c r="G111" s="31"/>
      <c r="H111" s="31"/>
      <c r="I111" s="31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 t="s">
        <v>37</v>
      </c>
    </row>
    <row r="112" spans="2:28" s="24" customFormat="1" ht="12.75">
      <c r="B112" s="41"/>
      <c r="C112" s="34"/>
      <c r="D112" s="34"/>
      <c r="E112" s="34"/>
      <c r="F112" s="34"/>
      <c r="G112" s="34"/>
      <c r="H112" s="34"/>
      <c r="I112" s="34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6" t="s">
        <v>37</v>
      </c>
    </row>
    <row r="113" spans="2:28" s="47" customFormat="1" ht="22.5" customHeight="1">
      <c r="B113" s="54" t="s">
        <v>79</v>
      </c>
      <c r="C113" s="102" t="s">
        <v>38</v>
      </c>
      <c r="D113" s="103"/>
      <c r="E113" s="103"/>
      <c r="F113" s="103"/>
      <c r="G113" s="103"/>
      <c r="H113" s="103"/>
      <c r="I113" s="104"/>
      <c r="J113" s="66">
        <f>J15+J56+J29+J71+J43</f>
        <v>170000000</v>
      </c>
      <c r="K113" s="66">
        <f>K15+K56+K29+K71</f>
        <v>-3448.78</v>
      </c>
      <c r="L113" s="66">
        <f>L15+L56+L29+L71</f>
        <v>0</v>
      </c>
      <c r="M113" s="66">
        <f>M15+M56+M29+M71+M43</f>
        <v>0</v>
      </c>
      <c r="N113" s="66">
        <f>N15+N56+N29+N71+N43</f>
        <v>0</v>
      </c>
      <c r="O113" s="66">
        <f>O15+O56+O29+O71</f>
        <v>0</v>
      </c>
      <c r="P113" s="66">
        <f aca="true" t="shared" si="36" ref="P113:Y113">P15+P56+P29+P71+P43</f>
        <v>0</v>
      </c>
      <c r="Q113" s="66">
        <f t="shared" si="36"/>
        <v>4104086.13</v>
      </c>
      <c r="R113" s="66">
        <f t="shared" si="36"/>
        <v>0</v>
      </c>
      <c r="S113" s="66">
        <f t="shared" si="36"/>
        <v>0</v>
      </c>
      <c r="T113" s="66">
        <f t="shared" si="36"/>
        <v>0</v>
      </c>
      <c r="U113" s="66">
        <f t="shared" si="36"/>
        <v>0</v>
      </c>
      <c r="V113" s="66">
        <f t="shared" si="36"/>
        <v>80000000</v>
      </c>
      <c r="W113" s="66">
        <f t="shared" si="36"/>
        <v>4100637.35</v>
      </c>
      <c r="X113" s="66">
        <f t="shared" si="36"/>
        <v>0</v>
      </c>
      <c r="Y113" s="66">
        <f t="shared" si="36"/>
        <v>90000000</v>
      </c>
      <c r="Z113" s="66">
        <f>Z15+Z56+Z29+Z71</f>
        <v>0</v>
      </c>
      <c r="AA113" s="48">
        <f>AA15+AA56+AA29+AA71</f>
        <v>0</v>
      </c>
      <c r="AB113" s="66">
        <f>AB15+AB56+AB29+AB71+AB43</f>
        <v>260434223.79</v>
      </c>
    </row>
    <row r="114" spans="2:28" s="47" customFormat="1" ht="15" customHeight="1">
      <c r="B114" s="55"/>
      <c r="C114" s="49" t="s">
        <v>55</v>
      </c>
      <c r="D114" s="50"/>
      <c r="E114" s="50"/>
      <c r="F114" s="50"/>
      <c r="G114" s="50"/>
      <c r="H114" s="50"/>
      <c r="I114" s="51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</row>
    <row r="115" spans="2:28" s="27" customFormat="1" ht="18.75" customHeight="1">
      <c r="B115" s="40" t="s">
        <v>80</v>
      </c>
      <c r="C115" s="105" t="s">
        <v>57</v>
      </c>
      <c r="D115" s="105"/>
      <c r="E115" s="105"/>
      <c r="F115" s="105"/>
      <c r="G115" s="105"/>
      <c r="H115" s="105"/>
      <c r="I115" s="105"/>
      <c r="J115" s="45">
        <f>J16+J57+J30+J72+J44</f>
        <v>170000000</v>
      </c>
      <c r="K115" s="45">
        <f>K16+K57+K30+K72</f>
        <v>-3448.78</v>
      </c>
      <c r="L115" s="45">
        <f>L16+L57+L30+L72</f>
        <v>0</v>
      </c>
      <c r="M115" s="45">
        <f>M16+M57+M30+M72+M43</f>
        <v>0</v>
      </c>
      <c r="N115" s="45">
        <f>N16+N57+N30+N72+N43</f>
        <v>0</v>
      </c>
      <c r="O115" s="45">
        <f>O16+O57+O30+O72</f>
        <v>0</v>
      </c>
      <c r="P115" s="45">
        <f aca="true" t="shared" si="37" ref="P115:Z115">P16+P57+P30+P72+P43</f>
        <v>0</v>
      </c>
      <c r="Q115" s="45">
        <f t="shared" si="37"/>
        <v>4104086.13</v>
      </c>
      <c r="R115" s="45">
        <f t="shared" si="37"/>
        <v>0</v>
      </c>
      <c r="S115" s="45">
        <f t="shared" si="37"/>
        <v>0</v>
      </c>
      <c r="T115" s="45">
        <f t="shared" si="37"/>
        <v>0</v>
      </c>
      <c r="U115" s="45">
        <f t="shared" si="37"/>
        <v>0</v>
      </c>
      <c r="V115" s="45">
        <f t="shared" si="37"/>
        <v>80000000</v>
      </c>
      <c r="W115" s="45">
        <f t="shared" si="37"/>
        <v>4100637.35</v>
      </c>
      <c r="X115" s="45">
        <f t="shared" si="37"/>
        <v>0</v>
      </c>
      <c r="Y115" s="45">
        <f t="shared" si="37"/>
        <v>90000000</v>
      </c>
      <c r="Z115" s="45">
        <f t="shared" si="37"/>
        <v>0</v>
      </c>
      <c r="AA115" s="45">
        <f>AA16+AA57+AA30+AA72</f>
        <v>0</v>
      </c>
      <c r="AB115" s="33" t="s">
        <v>37</v>
      </c>
    </row>
    <row r="116" spans="2:28" s="24" customFormat="1" ht="22.5" customHeight="1">
      <c r="B116" s="56" t="s">
        <v>81</v>
      </c>
      <c r="C116" s="97" t="s">
        <v>56</v>
      </c>
      <c r="D116" s="97"/>
      <c r="E116" s="97"/>
      <c r="F116" s="97"/>
      <c r="G116" s="97"/>
      <c r="H116" s="97"/>
      <c r="I116" s="97"/>
      <c r="J116" s="35">
        <f aca="true" t="shared" si="38" ref="J116:AA116">J20+J62+J34+J76</f>
        <v>0</v>
      </c>
      <c r="K116" s="35">
        <f t="shared" si="38"/>
        <v>0</v>
      </c>
      <c r="L116" s="35">
        <f t="shared" si="38"/>
        <v>0</v>
      </c>
      <c r="M116" s="35">
        <f t="shared" si="38"/>
        <v>0</v>
      </c>
      <c r="N116" s="35">
        <f t="shared" si="38"/>
        <v>0</v>
      </c>
      <c r="O116" s="35">
        <f t="shared" si="38"/>
        <v>0</v>
      </c>
      <c r="P116" s="35">
        <f t="shared" si="38"/>
        <v>0</v>
      </c>
      <c r="Q116" s="35">
        <f t="shared" si="38"/>
        <v>0</v>
      </c>
      <c r="R116" s="35">
        <f t="shared" si="38"/>
        <v>0</v>
      </c>
      <c r="S116" s="35">
        <f t="shared" si="38"/>
        <v>0</v>
      </c>
      <c r="T116" s="35">
        <f t="shared" si="38"/>
        <v>0</v>
      </c>
      <c r="U116" s="35">
        <f t="shared" si="38"/>
        <v>0</v>
      </c>
      <c r="V116" s="35">
        <f t="shared" si="38"/>
        <v>0</v>
      </c>
      <c r="W116" s="35">
        <f t="shared" si="38"/>
        <v>0</v>
      </c>
      <c r="X116" s="35">
        <f t="shared" si="38"/>
        <v>0</v>
      </c>
      <c r="Y116" s="35">
        <f t="shared" si="38"/>
        <v>0</v>
      </c>
      <c r="Z116" s="35">
        <f t="shared" si="38"/>
        <v>0</v>
      </c>
      <c r="AA116" s="35">
        <f t="shared" si="38"/>
        <v>0</v>
      </c>
      <c r="AB116" s="36" t="s">
        <v>37</v>
      </c>
    </row>
    <row r="117" spans="2:28" s="10" customFormat="1" ht="22.5" customHeight="1">
      <c r="B117" s="22"/>
      <c r="C117" s="22"/>
      <c r="D117" s="22"/>
      <c r="E117" s="22"/>
      <c r="F117" s="22"/>
      <c r="G117" s="22"/>
      <c r="H117" s="22"/>
      <c r="I117" s="22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2:37" ht="34.5" customHeight="1" outlineLevel="1">
      <c r="B118" s="2"/>
      <c r="D118" s="3" t="s">
        <v>5</v>
      </c>
      <c r="G118" s="4"/>
      <c r="H118" s="4"/>
      <c r="I118" s="4"/>
      <c r="J118" s="8" t="s">
        <v>98</v>
      </c>
      <c r="AB118" s="4"/>
      <c r="AD118" s="3"/>
      <c r="AE118" s="3"/>
      <c r="AF118" s="3"/>
      <c r="AG118" s="3"/>
      <c r="AH118" s="3"/>
      <c r="AI118" s="3"/>
      <c r="AJ118" s="3"/>
      <c r="AK118" s="3"/>
    </row>
    <row r="119" spans="2:37" ht="12.75" outlineLevel="1">
      <c r="B119" s="2"/>
      <c r="G119" s="7"/>
      <c r="H119" s="7"/>
      <c r="I119" s="7"/>
      <c r="J119" s="5" t="s">
        <v>6</v>
      </c>
      <c r="AB119" s="7"/>
      <c r="AD119" s="3"/>
      <c r="AE119" s="3"/>
      <c r="AF119" s="3"/>
      <c r="AG119" s="3"/>
      <c r="AH119" s="3"/>
      <c r="AI119" s="3"/>
      <c r="AJ119" s="3"/>
      <c r="AK119" s="3"/>
    </row>
    <row r="120" spans="2:37" ht="12.75" outlineLevel="1">
      <c r="B120" s="2"/>
      <c r="C120" s="3" t="s">
        <v>7</v>
      </c>
      <c r="G120" s="7"/>
      <c r="H120" s="7"/>
      <c r="I120" s="7"/>
      <c r="AB120" s="7"/>
      <c r="AD120" s="3"/>
      <c r="AE120" s="3"/>
      <c r="AF120" s="3"/>
      <c r="AG120" s="3"/>
      <c r="AH120" s="3"/>
      <c r="AI120" s="3"/>
      <c r="AJ120" s="3"/>
      <c r="AK120" s="3"/>
    </row>
    <row r="121" spans="2:37" ht="12.75" outlineLevel="1">
      <c r="B121" s="2"/>
      <c r="D121" s="60" t="s">
        <v>112</v>
      </c>
      <c r="G121" s="4"/>
      <c r="H121" s="4"/>
      <c r="I121" s="4"/>
      <c r="J121" s="8" t="s">
        <v>113</v>
      </c>
      <c r="AB121" s="4"/>
      <c r="AD121" s="3"/>
      <c r="AE121" s="3"/>
      <c r="AF121" s="3"/>
      <c r="AG121" s="3"/>
      <c r="AH121" s="3"/>
      <c r="AI121" s="3"/>
      <c r="AJ121" s="3"/>
      <c r="AK121" s="3"/>
    </row>
    <row r="122" spans="2:37" ht="12.75" outlineLevel="1">
      <c r="B122" s="2"/>
      <c r="G122" s="7"/>
      <c r="H122" s="7"/>
      <c r="I122" s="7"/>
      <c r="J122" s="5" t="s">
        <v>6</v>
      </c>
      <c r="AB122" s="7"/>
      <c r="AD122" s="3"/>
      <c r="AE122" s="3"/>
      <c r="AF122" s="3"/>
      <c r="AG122" s="3"/>
      <c r="AH122" s="3"/>
      <c r="AI122" s="3"/>
      <c r="AJ122" s="3"/>
      <c r="AK122" s="3"/>
    </row>
    <row r="123" spans="2:37" ht="12.75" outlineLevel="1">
      <c r="B123" s="2"/>
      <c r="G123" s="7"/>
      <c r="H123" s="7"/>
      <c r="I123" s="7"/>
      <c r="AB123" s="7"/>
      <c r="AD123" s="3"/>
      <c r="AE123" s="3"/>
      <c r="AF123" s="3"/>
      <c r="AG123" s="3"/>
      <c r="AH123" s="3"/>
      <c r="AI123" s="3"/>
      <c r="AJ123" s="3"/>
      <c r="AK123" s="3"/>
    </row>
    <row r="124" spans="2:37" ht="12.75" outlineLevel="1">
      <c r="B124" s="2"/>
      <c r="D124" s="9" t="s">
        <v>99</v>
      </c>
      <c r="E124" s="60" t="s">
        <v>103</v>
      </c>
      <c r="AD124" s="3"/>
      <c r="AE124" s="3"/>
      <c r="AF124" s="3"/>
      <c r="AG124" s="3"/>
      <c r="AH124" s="3"/>
      <c r="AI124" s="3"/>
      <c r="AJ124" s="3"/>
      <c r="AK124" s="3"/>
    </row>
    <row r="125" spans="2:37" ht="12.75" outlineLevel="1">
      <c r="B125" s="2"/>
      <c r="D125" s="3" t="s">
        <v>9</v>
      </c>
      <c r="AD125" s="3"/>
      <c r="AE125" s="3"/>
      <c r="AF125" s="3"/>
      <c r="AG125" s="3"/>
      <c r="AH125" s="3"/>
      <c r="AI125" s="3"/>
      <c r="AJ125" s="3"/>
      <c r="AK125" s="3"/>
    </row>
    <row r="126" spans="30:37" ht="12.75">
      <c r="AD126" s="3"/>
      <c r="AE126" s="3"/>
      <c r="AF126" s="3"/>
      <c r="AG126" s="3"/>
      <c r="AH126" s="3"/>
      <c r="AI126" s="3"/>
      <c r="AJ126" s="3"/>
      <c r="AK126" s="3"/>
    </row>
    <row r="127" spans="30:37" ht="12.75">
      <c r="AD127" s="3"/>
      <c r="AE127" s="3"/>
      <c r="AF127" s="3"/>
      <c r="AG127" s="3"/>
      <c r="AH127" s="3"/>
      <c r="AI127" s="3"/>
      <c r="AJ127" s="3"/>
      <c r="AK127" s="3"/>
    </row>
    <row r="128" spans="30:37" ht="12.75">
      <c r="AD128" s="3"/>
      <c r="AE128" s="3"/>
      <c r="AF128" s="3"/>
      <c r="AG128" s="3"/>
      <c r="AH128" s="3"/>
      <c r="AI128" s="3"/>
      <c r="AJ128" s="3"/>
      <c r="AK128" s="3"/>
    </row>
    <row r="129" spans="30:37" ht="12.75">
      <c r="AD129" s="3"/>
      <c r="AE129" s="3"/>
      <c r="AF129" s="3"/>
      <c r="AG129" s="3"/>
      <c r="AH129" s="3"/>
      <c r="AI129" s="3"/>
      <c r="AJ129" s="3"/>
      <c r="AK129" s="3"/>
    </row>
    <row r="130" spans="30:37" ht="12.75">
      <c r="AD130" s="3"/>
      <c r="AE130" s="3"/>
      <c r="AF130" s="3"/>
      <c r="AG130" s="3"/>
      <c r="AH130" s="3"/>
      <c r="AI130" s="3"/>
      <c r="AJ130" s="3"/>
      <c r="AK130" s="3"/>
    </row>
    <row r="276" ht="15">
      <c r="B276" s="58" t="s">
        <v>83</v>
      </c>
    </row>
    <row r="277" ht="15">
      <c r="B277" s="58" t="s">
        <v>84</v>
      </c>
    </row>
    <row r="278" ht="15">
      <c r="B278" s="58" t="s">
        <v>85</v>
      </c>
    </row>
    <row r="279" ht="15">
      <c r="B279" s="58"/>
    </row>
    <row r="280" ht="15">
      <c r="B280" s="58" t="s">
        <v>86</v>
      </c>
    </row>
    <row r="281" ht="15">
      <c r="B281" s="58" t="s">
        <v>87</v>
      </c>
    </row>
    <row r="282" ht="15">
      <c r="B282" s="58" t="s">
        <v>88</v>
      </c>
    </row>
    <row r="283" ht="15">
      <c r="B283" s="58"/>
    </row>
    <row r="284" ht="15">
      <c r="B284" s="58"/>
    </row>
    <row r="285" ht="15">
      <c r="B285" s="58" t="s">
        <v>89</v>
      </c>
    </row>
    <row r="286" ht="15">
      <c r="B286" s="58" t="s">
        <v>90</v>
      </c>
    </row>
  </sheetData>
  <sheetProtection/>
  <mergeCells count="65">
    <mergeCell ref="AB11:AB13"/>
    <mergeCell ref="V12:X12"/>
    <mergeCell ref="C20:I20"/>
    <mergeCell ref="S11:X11"/>
    <mergeCell ref="P12:R12"/>
    <mergeCell ref="G11:I11"/>
    <mergeCell ref="I12:I13"/>
    <mergeCell ref="C15:I15"/>
    <mergeCell ref="C16:I16"/>
    <mergeCell ref="M11:R11"/>
    <mergeCell ref="B11:B13"/>
    <mergeCell ref="C11:C13"/>
    <mergeCell ref="D11:D13"/>
    <mergeCell ref="E11:E13"/>
    <mergeCell ref="F11:F13"/>
    <mergeCell ref="Y11:AA11"/>
    <mergeCell ref="AA12:AA13"/>
    <mergeCell ref="Y12:Y13"/>
    <mergeCell ref="Z12:Z13"/>
    <mergeCell ref="M12:O12"/>
    <mergeCell ref="C56:I56"/>
    <mergeCell ref="C67:I67"/>
    <mergeCell ref="C57:I57"/>
    <mergeCell ref="C52:I52"/>
    <mergeCell ref="C43:I43"/>
    <mergeCell ref="C47:I47"/>
    <mergeCell ref="J11:L11"/>
    <mergeCell ref="K12:K13"/>
    <mergeCell ref="L12:L13"/>
    <mergeCell ref="J12:J13"/>
    <mergeCell ref="S12:U12"/>
    <mergeCell ref="C44:I44"/>
    <mergeCell ref="C21:I21"/>
    <mergeCell ref="C25:I25"/>
    <mergeCell ref="C29:I29"/>
    <mergeCell ref="C99:I99"/>
    <mergeCell ref="C95:I95"/>
    <mergeCell ref="C63:I63"/>
    <mergeCell ref="C48:I48"/>
    <mergeCell ref="C76:I76"/>
    <mergeCell ref="C91:I91"/>
    <mergeCell ref="C62:I62"/>
    <mergeCell ref="C72:I72"/>
    <mergeCell ref="C81:I81"/>
    <mergeCell ref="C77:I77"/>
    <mergeCell ref="C116:I116"/>
    <mergeCell ref="A58:A70"/>
    <mergeCell ref="G12:H12"/>
    <mergeCell ref="C34:I34"/>
    <mergeCell ref="C35:I35"/>
    <mergeCell ref="C39:I39"/>
    <mergeCell ref="C71:I71"/>
    <mergeCell ref="C113:I113"/>
    <mergeCell ref="C115:I115"/>
    <mergeCell ref="C30:I30"/>
    <mergeCell ref="X1:AB7"/>
    <mergeCell ref="X8:AB8"/>
    <mergeCell ref="C100:I100"/>
    <mergeCell ref="C104:I104"/>
    <mergeCell ref="C105:I105"/>
    <mergeCell ref="C109:I109"/>
    <mergeCell ref="B9:AA9"/>
    <mergeCell ref="C85:I85"/>
    <mergeCell ref="C86:I86"/>
    <mergeCell ref="C90:I90"/>
  </mergeCells>
  <printOptions/>
  <pageMargins left="0.6299212598425197" right="0.15748031496062992" top="0.7086614173228347" bottom="0.1968503937007874" header="0.4330708661417323" footer="0.15748031496062992"/>
  <pageSetup fitToHeight="3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Шепелина Оксана Александровна</cp:lastModifiedBy>
  <cp:lastPrinted>2023-08-08T11:41:12Z</cp:lastPrinted>
  <dcterms:created xsi:type="dcterms:W3CDTF">2004-12-06T08:42:19Z</dcterms:created>
  <dcterms:modified xsi:type="dcterms:W3CDTF">2023-10-02T06:18:32Z</dcterms:modified>
  <cp:category/>
  <cp:version/>
  <cp:contentType/>
  <cp:contentStatus/>
</cp:coreProperties>
</file>